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
  </bookViews>
  <sheets>
    <sheet name="昌都市" sheetId="41" r:id="rId1"/>
  </sheets>
  <definedNames>
    <definedName name="_xlnm._FilterDatabase" localSheetId="0" hidden="1">昌都市!$A$1:$P$57</definedName>
    <definedName name="_xlnm.Print_Titles" localSheetId="0">昌都市!#REF!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<sst xmlns="http://schemas.openxmlformats.org/spreadsheetml/2006/main" count="375" uniqueCount="215">
  <si>
    <t>昌都市洛隆县2025年脱贫县入库项目计划明细表</t>
  </si>
  <si>
    <t>制表单位：自治区农业农村厅                                                                           单位：万元                                                             制表时间：2024年11月29日</t>
  </si>
  <si>
    <t>序号</t>
  </si>
  <si>
    <t>地市/县区</t>
  </si>
  <si>
    <t>项目名称</t>
  </si>
  <si>
    <t>项目地点</t>
  </si>
  <si>
    <t>项目建设内容（项目总体情况、可行性、必要性)</t>
  </si>
  <si>
    <t>项目                性质                         （新建/续建）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</si>
  <si>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</si>
  <si>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</si>
  <si>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</si>
  <si>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</si>
  <si>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</si>
  <si>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</si>
  <si>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</si>
  <si>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总投资</t>
  </si>
  <si>
    <t>国家投资</t>
  </si>
  <si>
    <t>群众自筹</t>
  </si>
  <si>
    <t>其他</t>
  </si>
  <si>
    <t>行次</t>
  </si>
  <si>
    <t>洛隆县</t>
  </si>
  <si>
    <t>（一）乡村特色产业类（含产业基础设施配套）</t>
  </si>
  <si>
    <t>洛隆县白达乡种养殖基地建设项目（巩固提升）</t>
  </si>
  <si>
    <t>白达乡白托村</t>
  </si>
  <si>
    <t>项目可行性：该养殖基地2023年共计存栏达630余头，已出栏120头，现有存栏510头，现在今年培育能繁母猪陆续生产，预计10约中旬完成全部能繁母猪生产，将产仔猪300余头，冬春季节仔猪成活率达80%左右，夏秋季节仔猪成活率达90%左右；二是目前育肥猪主要销售到洛隆县县城本地和周边卡若区、类乌齐、边坝县等兄弟县（区），市场前景较好；必要性：一是白达乡海拔较低，适合发展养殖业，有效提高生猪繁殖的成活率，从县城原有的仔猪成活率45%左右，到白达乡养殖成活率达到85%左右；二是有效保障县城及周边生猪、仔猪供应，提高群众对新鲜肉制品的需求，改善群众生活质量，同时做好本地农畜肉制品自给自足，应对自然灾害等突发性事件，肉制品保障供应能力；三是通过能繁母猪的繁育，后续根据市场情况，将逐步打造成仔猪供应基地。建设内容：在原有养殖基地里面进一步改扩建，建设母猪舍600m2、保育舍600m2、仔猪舍600m2、630KV箱变1台、化粪池1座、挡土墙1313.99m3、电缆沟35m给排水1项、采购干湿分离机1台污水处理设备1台、保暖风机1台，购置消毒设施等并完善相关附属等。
 建设方式：总承包。运营主体：洛隆县梦琪新农业发展有限公司 。资产确权:项目建成后，根据资产核查和产权登记相关工作要求，将聘请有资质的第三方公司对该项目进行核查、登记后，项目资产主体计划移交给白达乡人民政府。</t>
  </si>
  <si>
    <t>续建</t>
  </si>
  <si>
    <t>农业农村和科学技术局</t>
  </si>
  <si>
    <t>已完成尽职调查报告，项目主体：洛隆县梦琪新农业发展有限公司 ，效益分析和项目利益联结机制：一是该项目实施过程中，预计带动本地群众务工就业40余人，人均增收6000余元；二是项目建成后预计带动本地群众固定就业5人，预计月均工资3000余元。</t>
  </si>
  <si>
    <t>一是该项目实施过程中，预计带动本地群众务工就业40余人，人均增收6000余元；二是项目建成后预计带动本地群众固定就业5人，预计月均工资3000余元；三是项目完工后，预计带动周边物流、饲草料经营企业促进增收；四是为市场进一步提供新鲜猪肉供应，保障农贸市场猪肉供应，有效缓解群众对新鲜猪肉的需求，稳定市场物价，改善群众物资生活条件。五是该项目建成后，预计年年存栏销售生猪（仔猪）1500余头，预计年产值达450余万元。</t>
  </si>
  <si>
    <t>正在进行设计</t>
  </si>
  <si>
    <t>洛隆县保鲜冷链建设项目</t>
  </si>
  <si>
    <t>泉洛产业园区</t>
  </si>
  <si>
    <t>项目的可行性：通过项目的落地，较好的补齐我县各类瓜果蔬菜储存困难短板，对此，项目的实施是可行的。项目的必要性：我县各类蔬菜水果和肉类上市比较集中，同时，我县人流量较少的原因，无法消耗一天的产量，导致新鲜蔬果腐败变质，对此，建设保鲜冷链迫在眉睫。建设内容：冷链库1041.19m2，旱厕28.43m2，设备用房304.66m2，挡墙127.00m，室外硬化1531.00m2，土石方工程1项，室外电气工程及给排水工程各1项，设备采购箱变1台、发电机1台、水泵2台、包装设备1套、制冰设备1套、冷链设备1套，完善相关附属设施等。建设方式：总承包。运营主体：洛隆县洛宗特色产品开发公司。资产确权:项目建成后，根据资产核查和产权登记相关工作要求，将聘请有资质的第三方公司对该项目进行核查、登记后，项目资产主体计划移交给洛隆县人民政府</t>
  </si>
  <si>
    <t>新建</t>
  </si>
  <si>
    <t>已完成尽职调查报告，项目主体：洛隆县洛宗特色产品开发公司 ，效益分析和项目利益联结机制：一是该项目实施过程中，预计带动本地群众务工就业50余人，人均增收6200余元；二是项目建成后预计带动本地群众固定就业6人，预计月均工资3000余元。</t>
  </si>
  <si>
    <t>一是该项目实施过程中，预计带动本地群众务工就业50余人，人均增收6200余元；二是项目建成后预计带动本地群众固定就业6人，预计月均工资3000余元；三是项目完工后，预计带动周边物流、冷制品经营企业促进增收；四是为市场进一步提供冷链保障。五是该项目建成后，预计年产值达200余万元。</t>
  </si>
  <si>
    <t>洛隆县经济林木基地改造工程（改造提升）</t>
  </si>
  <si>
    <t>马利镇夏玉村、马利村；新荣、达龙等乡镇</t>
  </si>
  <si>
    <t>项目的可行性：一是现有经济林木已成型，产品上市后的水果市场反响较好；二是环境气候适宜种植水果，群众对种植水果有一定的种植基础，很愿意将水果产业进一步做大做强，积极性也很高；项目的必要性：一是地处怒江流域河谷地带，土地较为分散，发展经济林木可以成为群众收入的重要产业来源之一，为群众带来可持续收入；二是发展经济林带动群众务工就业，改善周边环境，促进人与自然和谐发展，为后续发展特色小镇奠定基础。建设内容：对经济林木种植基地枯死的苗木进行补种，引进新品种10000株（包含车厘子、梨、苹果等）；完善供水管道2000米、维修蓄水池4座 、灌溉水渠500米、修复围墙200米、购置有机肥60余吨、购置复合肥30余吨、氮磷钾肥各10吨、购置保湿膜等。建设方式：总承包。运营主体：该项目建成后交由通那村、荣折村、马里村等进行管理运营。资产确权:项目建成后，根据资产核查和产权登记相关工作要求，将聘请有资质的第三方公司对该项目进行核查、登记后，项目资产主体计划移交给马利镇人民人民政府、新荣乡人民政府、达龙乡人民政府等。</t>
  </si>
  <si>
    <t>洛隆县农业农村和科学技术局</t>
  </si>
  <si>
    <t xml:space="preserve">已完成尽职调查报告，经营性项目主体：该项目建成后交由通那村、荣折村、马里村等进行管理运营。效益分析和项目利益联结机制：预计带动受益群众268余户532余人受益。 </t>
  </si>
  <si>
    <t>一是项目建设期间可以带动群众务工就业160人，预计人均增收3000余元；二是项目建成后，交由合作社进行运营管理，带动合作社人员就业务工，年底通过销售实现分红；三是打造洛隆县水果品牌建设，提高洛隆县水果知名度，实现高原特色农特产品品牌建设；四是经济铃木改造提升后，预计实现年产值达90余万元，待达到丰产期后，收益将进一步增加；五是进一步壮大和增强村集体经济收入，让群众通过产业兴旺，实现收入可持续增加。</t>
  </si>
  <si>
    <t>洛隆县经营主体（合作社）扶持项目</t>
  </si>
  <si>
    <t>项目的可行性：随着旅游业的发展，通过近几年的参展情况来看，本县的特色农产品深受各地群众的青睐，销售数据每年不断的增长，具有广阔的市场，综合上述各项指标，实施该项目的可行性较高；项目的必要性：申报食品生产许可证和“三品一标”时，对合作社设备和车间要求很高，若未达到相关要求，无法申报办理相关手续，对此，项目的建设，对合作社的后续发展极为重要。建设内容：购置菜籽油加工设备一套、购买核桃和油菜籽等原材料、购置包装袋，进行推广宣传，办理“三品一标”等相关证件。建设方式：直接承包。运营主体：洛隆阿旺曲达菜籽油农民专业合作社等。资产确权:到户。</t>
  </si>
  <si>
    <t>一是该项目实施过程中，预计带动本地群众务工就业20余人，人均增收4000余元；二是项目建成后预计带动本地群众固定就业40余人，预计月均工资3000余元；三是项目完工后，通过收购群众的牛奶、山杏、核桃、油菜籽等促进群众增收；四是该项目建成后，预计年产值达100余万元。</t>
  </si>
  <si>
    <t>洛隆县庭院经济简易温室大棚种植建设项目（二期）</t>
  </si>
  <si>
    <t>达龙、白达、玉西、腊久、新荣、马利等乡镇</t>
  </si>
  <si>
    <t>项目可行性：一是部分乡镇的村离县城较远，周边没有蔬菜供应的商店，日常蔬菜购置基本需要到县城或乡镇进行采购，极为不方便；二是冬天蔬菜本身供应较为困难，时常遇到下雪天气，道路交通不方便，给群众外出购置蔬菜带来不便；三是部分群众因各方面条件有限只能种植露天蔬菜，但是产量底，品种少，满足不了群众对美好生活的日常需要，根据群众的意愿，所以该项目的实施是可行的；项目必要性：有效保障高海拔、偏远村群众蔬菜自食，特别是冬季蔬菜供应，严格落实好“菜篮子”工程，有效缓解群众“吃菜难、吃菜差、吃菜贵”等问题；建设内容：在群众房屋前后建设土墙简易钢架结构温室大棚约120座（以奖代补），每座约40平方米，发展田园经济，购置各类蔬菜种子，技能培训，完善附属设施等。建设方式：直接承包。运营主体：到户。资产确权:到户。</t>
  </si>
  <si>
    <t>一是该项目建设期间预计带动群众务工就业80人，人均增收3000余元；二是项目建成后交由群众自行种植各类蔬菜，预计每座简易蔬菜大棚年产值在3000—5000余元，有效带动120户群众增收；三是改善群众生活条件，特备是偏远乡镇的群众，在遇到下雨、下雪、泥石流等天气，可以通过自家种植的蔬菜，解决日常生活中物资匮乏，吃菜难、吃菜差、吃菜贵的问题，保障群众民生等。</t>
  </si>
  <si>
    <t>洛隆县腊久乡绵羊养殖基地项目</t>
  </si>
  <si>
    <t>腊久乡查瓦村</t>
  </si>
  <si>
    <t>项目可行性：目前洛隆县市场上销售绵羊、山羊大部分都是外地运输过来，为了让产业项目发挥最大效益，腊久乡党委、政府在原有的养殖场尝试定点孵化养殖高原绵羊，现已初见成效，在近1年孵化养殖过程中绵羊成活率高，群众市场反响较好。项目必要性：为了适应市场需求，拟结合多尼村养殖基地实际情况，在现有的基础上规模化养殖高原绵羊，让高原绵羊发挥最大价值，为群众增收带来切实的经济效益。紧紧围绕全面推进乡村振兴战略，促进绿色养殖为重点，以多尼村养殖基地为抓手，增加绵羊数量，改扩建现有养殖场，以“3年见成效，5年成规模”的发展思路，形成一条符合腊久实际的养殖产业，为可持续、大面积推广应用提供经验。建设内容：将原有的养殖基地改造成绵羊养殖基地，对现有的养殖场室内进行改造，安装60立方冷库，购置阿旺绵羊200只，羊毛修剪器3套等设备，完善相关附属设施等。建设方式：直接承包。运营主体：查瓦村村委会。资产确权:项目建成后，根据资产核查和产权登记相关工作要求，将聘请有资质的第三方公司对该项目进行核查、登记后，项目资产主体计划移交给腊久乡人民政府。</t>
  </si>
  <si>
    <t>已完成尽职调查报告，经营性项目主体：该项目建成后交由查瓦村村委会进行管理运营。效益分析和项目利益联结机制：预计带动受益群众13户39人。</t>
  </si>
  <si>
    <t>一是该项目建设期间预计带动群众务工就业 30 人，人均增收3000余元；二是项目建成后交由腊久乡查瓦村村委会来经营，预计年产值在30000 余元，有效带动 245 户群众增收；三是改善群众生活条件等。</t>
  </si>
  <si>
    <t>洛隆县种子加工厂设备维修项目</t>
  </si>
  <si>
    <t>孜托镇古曲村</t>
  </si>
  <si>
    <t>项目可行性：目前原有的设备大部分已老化严重，生产效率大大降低，且部分围墙损坏，导致固定资产管理极其不便。对此，项目的实施是可行的。项目必要性：本项目建成后，将大大提升生产效率，且能够作为农作物的种植提供高品质良种，促进农业发展，具有很好的经济效益。建设内容：维修升级设备一套  围墙200m。建设方式：直接承包。运营主体：洛隆县农业农村和科学技术局（科技推广服务中心）。资产确权:项目建成后，根据资产核查和产权登记相关工作要求，将聘请有资质的第三方公司对该项目进行核查、登记后，项目资产主体计划移交给腊久乡人民政府。</t>
  </si>
  <si>
    <t>已完成尽职调查报告，经营性项目主体：该项目建成后交由洛隆县农业农村和科学技术局（科技推广服务中心）进行管理运营。效益分析和项目利益联结机制：采取“公司+合作社+基地+市场”的运行模式运营，生产的优质良种除满足本县需求外，多余的良种销往其他各兄弟县（区）。良种繁育田建设面积最高达到17000亩以上，2017年至今累计收购良种899.4万斤、平均每年收购120余万斤；收购资金累计2523.1万元、平均每年收购资金315万元；实现每年户均增收1682元以上；累计向昌都市十县区供种达到899万斤以上、每年平均供种120万斤左右，缓解本市良种采购压力的同时，极大地带动群众增收</t>
  </si>
  <si>
    <t>一是该项目建设期间预计带动群众务工就业10人，人均增收3000余元；二是通过种子加工、包衣、包装等方式向县城及周边县区提供优质种子，对洛隆县农业经济发展起到重要作用。</t>
  </si>
  <si>
    <t>洛隆县硕督镇非遗传承及特色产品开发建设项目</t>
  </si>
  <si>
    <t>硕督镇</t>
  </si>
  <si>
    <t>项目可行性：项目的实施有效推广硕督镇非遗文化，深受群众支持。项目必要性：硕督镇非遗文化急需扶持，推广，因此项目的实施是非常必要的。建设内容：购置狮子舞道具52套（含服装、锣、鼓、镲等），开展非遗传承推广；特色硕督农产品设备购置及商标注册等，臊子面门面装修及设备购置，文创产品开发等。建设方式：直接承包。运营主体：到户。资产确权:到户。</t>
  </si>
  <si>
    <t>洛隆县文旅局</t>
  </si>
  <si>
    <t>该项目建设期间预计带动群众务工就业30余人，人均增收3000余元，预计带动50户50人，人均增收1500元。</t>
  </si>
  <si>
    <t>洛隆县康沙镇红色旅游产业基础道路改造项目</t>
  </si>
  <si>
    <t>康沙镇康沙村</t>
  </si>
  <si>
    <t>项目可行性：项目建设的政策支持、政策形势较好，项目建设条件较好，运输条件良好，项目建设可行。项目必要性：为保障村民安全出行需要，提升康沙镇旅游基础设施条件，故该项目的实施是迫切而必要的。建设内容：挡墙730m3,道路改造，路面改造10900m2，新建混凝土边沟800米。建设方式：直接承包。管护机制：项目建成后由康沙镇人民政府进行日常管护，洛隆县交通运输局监督</t>
  </si>
  <si>
    <t>改扩建</t>
  </si>
  <si>
    <t>洛隆县交通运输局</t>
  </si>
  <si>
    <t>康沙村的受益群众319户，1419人；受益脱贫群众72户，189人；当地群众20人参与务工，实现劳务增收25万元。</t>
  </si>
  <si>
    <t>已经完成初步设计</t>
  </si>
  <si>
    <t>洛隆县产业园区特色产品销售体验区建设项目</t>
  </si>
  <si>
    <t xml:space="preserve">可行性：园区已入住企业22家，各类特色产品近百种，随着城镇经济的进一步进展，农牧民经济收入稳步增加，膳食构造发生根本变化，对于安康、绿色、价廉的农副产品需求量与日俱增，所以特色产品销售体验区建设空间大。该项目的建立对提高全县特色农产品宣传推广和经济效益起到示范带动作用。实施该项目可行。项目必要性：一、建立洛隆县产业园区特色产品销售体验区有利于加速农牧区剩余劳动力的转移，扩大就业，增加农牧民收入。运用现代组织和治理方式，对生产、销售等环节进展整合，实现一体化经营，吸纳更多农牧区劳动力就业；还可以通过调整品种构造，使农牧民得到生产环节的收益，又可得到加工和销售环节的收益，实现多渠道增加农夫收入。二、建立产业园区特色产品销售体验区有利于推动农业产业化进程，促进现代农业进展。体验区可以利用电子商务及其组织治理方法，通过龙头企业的桥梁作用， 有机连接加工、销售环节，适应消费需求的快节奏， 严格依据客户的共性化要求组织生产和流通，推广订单农业，不断扩大专业化种植基地规模，从而有利于推动农业产业化进程。三、建立产业园区特色产品销售体验区正是抓住目前园区特色产品宣传不到位、产品单一、市场竞争力不强、销售难的大好时机，重点开发已具雏形或有潜力的农村特色产品，通过产品质量认证、加工包装等手段来提升产品品质，通过注册统一商标来拓展销售市场，通过深层次经营来延长农村特色产品产业链，加大产业 化开发和品牌建立力度，实现特色产品建立提档升级，从 根本上解决产品质量、加工包装、运输销售等现实难题，促进农民稳定增收，进一步带动当地经济进展。建设内容：新建产业园区特色产品销售体验区220平方，含一体化（售卖、住宿、休闲）可移动式建筑1座、休闲座椅5套、初期囤售产品（洛宗特色食品、青稞精酿啤酒等）。建设方式：直接承包。运营主体：洛隆县洛宗特色产品开发公司。管护机制：项目建成后由洛隆县洛宗特色产品开发公司进行日常管护，俄西现代农业产业园管委会监督
</t>
  </si>
  <si>
    <t>俄西现代农业产业园管委会</t>
  </si>
  <si>
    <t>已完成尽职调查报告，经营性项目主体：该项目建成后交由洛隆县洛宗特色产品开发公司进行管理运营。效益分析和项目利益联结机制：采取基地+“公司（合作社）+销售体验区+市场”的运行模式运营，生产的特色产品除满足本县需求外，并积极开拓昌都其他各兄弟县（区）市场。销售体验区预计平均每年销售特色产品百余种，展示洛隆县特色产品500多个；销售收入10万元以上，受益群众60户，350人；受益脱贫群众100户，300人；当地群众5人参与务工，实现劳务增收9万元。极大地带动群众增收</t>
  </si>
  <si>
    <t>受益群众60户，350人；受益脱贫群众100户，300人；当地群众5人参与务工，实现劳务增收9万元。</t>
  </si>
  <si>
    <t>洛隆县俄西现代农业产业园灌溉改造工程</t>
  </si>
  <si>
    <t>俄西乡贡中村</t>
  </si>
  <si>
    <t>项目的可行性：项目区群众具有灌溉经验，对工程建设积极性高。一是具有良好的政策基础；二是具有极好群众基础；三是有稳定的水源保障；项目的必要性：一是加强农田水利基础设施建设是进一步提高农业综合生产能力、实现农民收入稳定持续增长的一项重大举措。通过实施农田水利工程建设,将有利于改善洛隆县的水利基础设施条件,提高粮食产量,保障粮食安全；有利于调整农业产业结构,增加农民收入,为建设社会主义新农村,进一步缩小城乡差别和缩短地区差距奠定物质基础。通过农田水利工程建设的实施,可节约用水量,提高水的利用效率,在一定程度上优化了洛隆县的水资源配置,将有利于生态环境的保护,对区域生态环境改善产生积极影响。二是面灌溉用水不科学，末级渠系不配套，存在极大的浪费，使有限的水资源不能发挥应有的作用，而且加重了农民的浇地负担，在灌溉中容易引发“争水”、“抢水”事件，导致不稳当因素的存在，不利于构建和谐社会。因此，无论从建设节水型农业的角度看，还是从发展民生水利、提高农民种粮积极性、保障国家粮食安全角度考虑，加快末级渠系节水建设步伐是十分必要和迫切的。建设内容：3条干管、4条支管和2条分支管组成。1#干管总长为5.089km，2#干管总长为30m，3#干管总长505m，支管总长度为232m，分支管总长度为316m，检查井（含排气阀）16座，分水阀井7座，减压阀1座，共计24座。建设方式：直接承包。管护机制：项目建成后由俄西乡人民政府进行日常管护，洛隆县水利局监督</t>
  </si>
  <si>
    <t>洛隆县水利局</t>
  </si>
  <si>
    <t>该项目建设期间预计带动群众务工就业50余人，人均增收5000余元，受益灌溉面积为3200亩；</t>
  </si>
  <si>
    <t>洛隆县泉洛园区基础设施（二期）建设项目</t>
  </si>
  <si>
    <t>孜托镇</t>
  </si>
  <si>
    <t>项目可行性：项目用地已确定，可实施。项目必要性：前园区内已入驻运营了多家企业、工厂，企业、工厂内部道路质量均已硬化较好，但园区内道路为碎石路面，严重影响了园区的使用便利程度，且破坏了园区的对外形象。另外，园区缺乏公共货转区域。外来的车辆进入园区后没有引导，乱停放影响了园区的形象。本项目的建设是为了解决目前园区出现的这些问题，完善其基础设施。建设内容：新建园区道路1155米及1155m电力设施，1155m给水排水管网。建设方式：总承包。管护机制：项目建成后由孜托镇人民政府进行日常管护，洛隆县现代农业产业园区管委会监督</t>
  </si>
  <si>
    <t>项目的实施有助于改善园区基础设施条件，推进招商引资项目落地，带动本地群众增收29.67万元</t>
  </si>
  <si>
    <t>洛隆县泉洛园区基础设施（三期）建设项目</t>
  </si>
  <si>
    <t>项目可行性：项目用地已确定，可实施。项目必要性：前园区内已入驻运营了多家企业、工厂，企业、工厂内部道路质量均已硬化较好，但园区内道路为碎石路面，严重影响了园区的使用便利程度，且破坏了园区的对外形象。另外，园区缺乏公共货转区域。外来的车辆进入园区后没有引导，乱停放影响了园区的形象。本项目的建设是为了解决目前园区出现的这些问题，完善其基础设施。建设内容：新建园区道路1115米及1115m电力设施，1115m给水排水管网。建设方式：总承包。管护机制：项目建成后由孜托镇人民政府进行日常管护，洛隆县现代农业产业园区管委会监督</t>
  </si>
  <si>
    <t>项目的实施有助于改善园区基础设施条件，推进招商引资项目落地，带动本地群众增收28.77万元</t>
  </si>
  <si>
    <t>洛隆县俄西乡贡中村杏花节旅游产业配套项目</t>
  </si>
  <si>
    <t>项目可行性：俄西乡杏花节一直是洛隆县的一张旅游名片，项目的实施深受群众拥护，项目可行。项目必要性：俄西乡杏花节2024年参与人数约2万人，然而旅游基础设施不完善，对推广俄西杏花节造成影响，因此，项目的实施是非常必要的。建设内容：旅游产业道路改造6.9km（3.5m），边沟6.9km（40*50*40cm），围墙750m（村民自建，以奖代补),旅游座椅10个，用于改善贡中村人居环境，提升旅游环境。建设方式：总承包。管护机制：项目建成后由俄西乡人民政府进行日常管护，洛隆县农业农村和科学技术局监督</t>
  </si>
  <si>
    <t>受益群众户数492户，人数2762人，脱贫户数183户，人数950人。该项目建设期间预计带动群众务工就业50余人，人均增收8000余元。</t>
  </si>
  <si>
    <t>洛隆县2024年人畜分离项目</t>
  </si>
  <si>
    <t>洛隆县白达乡、俄西乡、康沙镇、腊久乡、马利镇、硕督镇、新荣乡、玉西乡、中亦乡、孜托镇</t>
  </si>
  <si>
    <t>项目可行性：政策支持项目实施，群众积极响应。项目必要性：人畜分离是保障人民群众身体健康和生命安全的重要民生工程，是提升农村人居环境成效、建设宜居宜业和美乡村、实现农业农村现代化的必然选择，项目实施后，将提升当地农牧民人居环境。建设内容：实施449户人畜分离。建设方式：村民自建，以奖代补。运营主体：到户。资产确权：到户项目</t>
  </si>
  <si>
    <t>通过449人畜分离的实施改善人居环境</t>
  </si>
  <si>
    <t>（二）小型公益性基础设施类</t>
  </si>
  <si>
    <t>1.交通类</t>
  </si>
  <si>
    <t>洛隆县马利镇夏玉村多加通怒江桥引道工程</t>
  </si>
  <si>
    <t>马利镇多加通</t>
  </si>
  <si>
    <t>项目可行性：项目建设的政策支持、政策形势较好，项目建设条件较好，桥位区连接国道349，运输条件良好，项目建设可行。项目必要性：原有洛隆县马利镇夏依村多加通怒江桥桥梁技术状况等级为4类，桥梁的承载能力不满足设计公路-Ⅱ级荷载等级要求，原有桥梁存在较大的安全隐患，已重建，该道路为桥梁的引道工程，且该桥为夏依村灾后重建居民点出行的唯一通道，为保障村民安全出行需要，故该项目的实施是迫切而必要的。建设内容：按四级公路标准建设，设计速度20Km/h，路基宽度为6.5m，路线全长0.45km，沥青砼路面。建设方式：直接承包。管护机制：项目建成后由马利镇人民政府进行日常管护，洛隆县交通运输局监督</t>
  </si>
  <si>
    <t>项目有利于村镇之间的快速有效联通，促进当地经济发展，带动当地老百姓增收致富。完善区域路网，提高交通运输效率，带动区域经济发展，从而带动沿线居民共同富裕。建设期间预计带动当地群众30余人就业，并预计增收共计24.9万元，改善通行条件，带动旅游资源的开发与利用。</t>
  </si>
  <si>
    <t>已完成初设</t>
  </si>
  <si>
    <t>洛隆县朗错村至卓玛朗错湖桥梁工程</t>
  </si>
  <si>
    <t>孜托镇朗错村</t>
  </si>
  <si>
    <t>项目可行性：项目建设的政策支持、政策形势较好，项目建设条件较好，运输条件良好，项目建设可行。项目必要性：为保障村民安全出行需要，故该项目的实施是迫切而必要的。建设内容：新建按四级公路（小交通量）标准建设，新建1-20m钢筋混凝土梁桥一座，宽5.5m、桥头搭板、翼墙、锥坡建设方式：直接承包。管护机制：项目建成后由孜托镇人民政府进行日常管护，洛隆县交通运输局监督</t>
  </si>
  <si>
    <t>项目有利于村镇之间的快速有效联通，促进当地经济发展，建设期间预计带动当地群众10余人就业，并预计增收共计45万元带动当地老百姓增收致富。完善区域路网，提高交通运输效率，带动区域经济发展，从而带动沿线居民共同富裕。改善通行条件。</t>
  </si>
  <si>
    <t xml:space="preserve">2.水利类  </t>
  </si>
  <si>
    <t>洛隆县农田水利附属工程项目</t>
  </si>
  <si>
    <t>达龙、白达、玉西、腊久、新荣、马利、俄西、硕督、中亦、康沙等乡镇</t>
  </si>
  <si>
    <t>项目的可行性：对现有水渠、排水沟损坏的，可以由村两委组织群众自行进行维修和管护，有效保障用水灌溉，持续发挥作用，提升粮食产量；项目的必要性：通过该项目的实施牢牢守住耕地红线，保障粮食生产安全，解决部分农田因灌溉水渠损坏影响粮食增收。建设内容：主要购置DN200型PE管10000米（规格：200mm*18.2，气压＞1.60MPa ；DN110型PE管11000米（规格：110mm*18.2，气压＞1.60MPa ；钢渡槽22000米（400*400mm，3毫米厚）及配套相关物资。建设方式：直接承包。管护机制：采购物资由洛隆县农业农村和科学技术局保管，村内有需求后申请领用</t>
  </si>
  <si>
    <t>一是项目建成后，进一步提高全县农田灌溉的面积，提高粮食产量；二是项目建成投入后，进一步提高洛隆县青稞产量，提高洛隆县青稞品牌知名度，进一步为深入打造洛隆县青稞品牌“藏东粮仓”夯实基础。三是然群众参与到自己农田的管理中来，进一步提高农田管理水平。</t>
  </si>
  <si>
    <t>洛隆县硕督镇荣雄行政村斯隆自然村新建蓄水池建设项目</t>
  </si>
  <si>
    <t>硕督镇荣雄行政村</t>
  </si>
  <si>
    <t>项目的可行性：一是项目区交通较为便利，材料运输方便。因此从材料供应及交通运输考虑，本工程是可行的；二是县政府对农村灌溉蓄水池工程高度重视，农业农村局更是把蓄水池作为灌溉用水的首要任务来抓，加强机构和能力建设，做到组织保障有力；三是当地群众对修建蓄水池的积极性很高，提高了粮食产量和生产力，其次群众热切盼望解决蓄水池灌溉用水问题，并积极参与项目建设的积极性都很高。总之，综合上述各方面的有利因素，项目建设的管理条件、水资源条件和经济条件上都是可行的。项目的必要性：一是维护社会稳定，增强民族团结，构建“和谐社会”、建设社会主义新农村对洛隆县少数民族聚居地的群众来说，是符合民意，深得民心的；二是修建蓄水池是保障农田灌溉用水是最重要的民生工程之一，也是巩固脱贫攻坚成果的主要内容；三是符合农村经济发展和农村生活环境改善要求；总之，修建蓄水池蓄水是十分必要的。建设内容：新建1处1200立方米（15*32*2.5）蓄水池及附属。建设方式：推广以工代赈。管护机制：项目建成后由硕督镇人民政府进行日常管护，洛隆县水利局监督</t>
  </si>
  <si>
    <t>硕督镇人民政府</t>
  </si>
  <si>
    <t>一是该项目建设期间预计带动群众务工就业9人，人均增收5000余元；二是项目建成后保障119户740人的农田灌溉用水。三是带动劳务征收7万元。</t>
  </si>
  <si>
    <t>洛隆县腊久乡西通坝村扎扎自然村灌溉蓄水池建设项目</t>
  </si>
  <si>
    <t>腊久乡扎扎自然村</t>
  </si>
  <si>
    <t>项目可行性：扎扎自然村位于江云村和西通坝村交界处，平均海拔3200米，河流上游汛期经常发生山洪灾害，导致群众灌溉困难，修建蓄水池可科学利用丰富的水资源、为群众生产生活带来极大的便利。项目必要性；修建蓄水池是群众增收致富道路上必不可少的基础设施，是群众在科学种植、合理利用资源配置的重大进步。建设内容；修建灌溉蓄水池1座，容积1000立方米及配套附属工程。建设方式：推广以工代赈。管护机制：项目建成后由腊久乡人民政府进行日常管护，洛隆县水利局监督</t>
  </si>
  <si>
    <t>腊久乡人民政府</t>
  </si>
  <si>
    <t>受益群众45户222人，受益脱贫33户188人，当地群众将参与劳务用工50人，实现劳务增收22.8万元。</t>
  </si>
  <si>
    <t>洛隆县腊久乡西通坝村布西自然村灌溉蓄水池扩容改造项目</t>
  </si>
  <si>
    <t>腊久乡布西自然村</t>
  </si>
  <si>
    <t>项目可行性：布西自然村位于堆村村和西通坝村交界处，平均海拔3700米，布西自然村地处偏僻，水资源贫瘠，群众生产生活用水困难，修建蓄水池可科学利用丰富的水资源、为群众生产生活带来极大的便利。项目必要性：当地群众水资源贫瘠，群众生产生活用水困难，因此项目的建设是非常不要的。建设内容：2座灌溉蓄水池（1号水池：长10m，宽5m，高2m;2号水池：长10m，宽6m，高2m)进行扩容改造及阀井等配套附属工程，增加蓄水池高度，重做蓄水池内防水。建设方式：推广以工代赈。管护机制：项目建成后由腊久乡人民政府进行日常管护，洛隆县水利局监督</t>
  </si>
  <si>
    <t>受益群众32户150人，受益脱贫22户115人，当地群众将参与劳务用工40人，实现劳务增收18万元。</t>
  </si>
  <si>
    <t>洛隆县腊久乡八美村巴加、拉通等8个自然村水渠维修项目</t>
  </si>
  <si>
    <t>腊久乡八美村</t>
  </si>
  <si>
    <t>项目可行性：八美村辖区内自然村分布较分散，尤其近年来八美村村内有国家重点施工项目，对村内原有的土水渠破坏较多，对群众的生产生活带来不便。项目必要性：修建维修好水渠是群众增收致富道路上必不可少的基础设施。合理利用资源配置的重大进步。建设内容：维修长4600米水渠(高30cm,宽50cm），修建铅丝石笼4600m,宽2m，高1.5m。建设方式：推广以工代赈。管护机制：项目建成后由腊久乡人民政府进行日常管护，洛隆县水利局监督</t>
  </si>
  <si>
    <t>受益群众229户1209人，受益脱贫81户739人，当地群众将参与劳务用工200人，实现劳务增收30.6万元。</t>
  </si>
  <si>
    <t>洛隆县硕督镇久嘎行政村农田灌溉水渠建设项目</t>
  </si>
  <si>
    <t>硕督镇久嘎行政村斯芒自然村</t>
  </si>
  <si>
    <t>项目的可行性：一是项目区交通较为便利，材料运输方便。因此从材料供应及交通运输考虑，本工程是可行的；二是县政府对农村农田灌溉工程高度重视，农业农村局更是把农田灌溉水渠作为农田工作的首要任务来抓，加强机构和能力建设，做到组织保障有力；三是当地群众对修建灌溉水渠的积极性很高，提高了粮食产量和生产力，其次群众热切盼望解决农田灌溉用水问题，并积极参与项目建设的积极性都很高。总之，综合上述各方面的有利因素，项目建设的管理条件、水资源条件和经济条件上都是可行的。项目的必要性：一是维护社会稳定，增强民族团结，构建“和谐社会”、建设社会主义新农村对洛隆县少数民族聚居地的群众来说，是符合民意，深得民心的；二是保障农田灌溉用水是最重要的民生工程之一，也是巩固脱贫攻坚成果的主要内容；三是符合农村经济发展和农村生活环境改善要求；总之，解决农田灌溉用水是十分必要的。建设内容：新修建一条长5公里镀锌钢槽水渠。建设方式：推广以工代赈。管护机制：项目建成后由硕督镇人民政府进行日常管护，洛隆县水利局监督</t>
  </si>
  <si>
    <t>一是该项目建设期间预计带动群众务工就业26人，人均增收3000余元；二是项目建成后保障18户125人的农田灌溉用水。劳务增收27万元</t>
  </si>
  <si>
    <t>洛隆县玉西乡日许村水塘建设项目</t>
  </si>
  <si>
    <t>玉西乡日许村</t>
  </si>
  <si>
    <t>项目可行性：项目所在地有充足的水源可供引入水塘，满足蓄水需求，村里能组建施工队伍，能以工代赈满足全村灌溉需求并促进耕地产量增加及群众就地务工增收。项目必要性： 严重影响群众耕地灌溉，群众耕地得不到有效灌溉，影响粮食等农作物收成，间接影响群众增收。蓄水池的修建将有效解决日许村32户159人共计379亩耕地灌溉问题。建设内容：建设一个蓄水水塘长15米宽10米，用于缺水期间对农田灌溉需求。建设方式：推广以工代赈。管护机制：项目建成后由玉西乡人民政府进行日常管护，洛隆县水利局监督</t>
  </si>
  <si>
    <t>玉西乡人民政府</t>
  </si>
  <si>
    <t>受益群众35户194人，受益脱贫群众28户149人，当地群众113人参与务工，实现劳务增收8万元。</t>
  </si>
  <si>
    <t>洛隆县马利镇水塘建设项目</t>
  </si>
  <si>
    <t>马利镇马利村</t>
  </si>
  <si>
    <t>项目可行性：项目的实施为保障农田灌水，深受群众支持，具备实施可行性。项目必要性：项目水塘影响约270亩土地灌溉，因此项目的实施是非常必要。建设内容：马利村行政村白尼自然村的水塘2017年维修过一次、现出现无法蓄水现象，需修建20*15*2.5m水泥水塘一座。建设方式：直接承包。管护机制：项目建成后由马利镇人民政府进行日常管护，洛隆县水利局监督</t>
  </si>
  <si>
    <t>耕地灌溉面积大概270多亩，预计带动群众335人参与务工，全村128户，1791.04元/人，335人均可受益。</t>
  </si>
  <si>
    <t>洛隆县康沙镇也堆村至康沙姑布自然村灌溉水渠建设项目</t>
  </si>
  <si>
    <t>康沙镇也堆村、康沙村</t>
  </si>
  <si>
    <t>项目可行性：项目的实施为保障农田灌水，深受群众支持，具备实施可行性。项目必要性：项目的实施将改善当地灌溉情况，因此项目的实施非常必要。建设内容：由于常年小型泥石流、水毁和雨雪天气造成部分渠道损毁，加之年久失修，需修建4.5公里镀锌钢槽水渠，渠道尺寸0.4*0.5，渠系利用系数0.675，净灌水率0.63m3/s/万亩，该水渠覆盖故布、查中、也色、贡中、也堆5个自然村，涉及140余户800余人，该项目涉及康沙镇也堆村、康沙村2个行政村，故布、查中、也色、贡中、也堆5个自然村。建设方式：推广以工代赈。管护机制：项目建成后由康沙镇人民政府进行日常管护，洛隆县水利局监督</t>
  </si>
  <si>
    <t>康沙镇人民政府</t>
  </si>
  <si>
    <t>该项目受益群众群众140余户800人，脱贫户31户157人，当地群众16人参与务工，实现劳务增收27万元。</t>
  </si>
  <si>
    <t>洛隆县新荣乡通那村灌溉蓄水池建设项目</t>
  </si>
  <si>
    <t>新荣乡通那村</t>
  </si>
  <si>
    <t>项目可行性：项目所在地有充足的水源可供引入水塘，满足蓄水需求，村里能组建施工队伍，能以工代赈满足全村灌溉需求并促进耕地产量增加及群众就地务工增收。项目必要性：灌溉缺水严重影响群众耕地灌溉，群众耕地得不到有效灌溉，影响粮食等农作物收成，间接影响群众增收。蓄水池的修建将有效解决通那村59户，458人耕地灌溉问题。建设内容：建设一个1000立方米（25*10*4）蓄水池，用于缺水期间对农田灌溉需求。建设方式：直接承包。管护机制：项目建成后由新荣乡人民政府进行日常管护，洛隆县水利局监督</t>
  </si>
  <si>
    <t>预计带动群众300人参与务工，实现劳务增收90万元。建成后通那行政村通那自然村59户，458人及学校、乡政府用水问题均能改善。</t>
  </si>
  <si>
    <t>洛隆县中亦乡嘴村农田灌溉水渠维修项目</t>
  </si>
  <si>
    <t>中亦乡嘴村</t>
  </si>
  <si>
    <t>项目可行性：村内原有的土水渠破坏较多，对群众的生产生活带来不便。项目必要性：修建维修好水渠是群众增收致富道路上必不可少的基础设施。合理利用资源配置的重大进步。建设内容：维修长6000米水渠，需要修建铅丝石笼。建设方式：推广以工代赈。管护机制：项目建成后由中亦乡人民政府进行日常管护，洛隆县水利局监督</t>
  </si>
  <si>
    <t>中亦乡人民政府</t>
  </si>
  <si>
    <t>灌溉270余亩地，受益群众115户620人，当地群众将参与劳务用工620人，实现劳务增收48万元。</t>
  </si>
  <si>
    <t>洛隆县中亦乡中亦村3座水塘建设项目</t>
  </si>
  <si>
    <t>中亦乡中亦村</t>
  </si>
  <si>
    <t>项目可行性：项目所在地有充足的水源可供引入水塘，满足蓄水需求，村里能组建施工队伍，能以工代赈满足全村灌溉需求并促进耕地产量增加及群众就地务工增收。项目必要性： 严重影响群众耕地灌溉，群众耕地得不到有效灌溉，影响粮食等农作物收成，间接影响群众增收。蓄水池的修建将有效解决波特村59户287人共计250亩耕地灌溉问题。建设内容：建设3座个蓄水水塘长分别是1.布特水塘宽40*30，深度4米覆盖耕地250亩，覆盖水渠4200米，2.杂布水塘15*20，深度3米，覆盖耕地170亩，覆盖水渠450米。 3.益多水塘10*10，深度3米，覆盖耕地150亩，覆盖水渠400米，15米宽10米，用于缺水期间对农田灌溉需求。建设方式：直接承包。管护机制：项目建成后由中亦乡人民政府进行日常管护，洛隆县水利局监督</t>
  </si>
  <si>
    <t>受益群众59户287人，受益脱贫群众43户129人，当地群众113人参与务工，实现劳务增收90万元。</t>
  </si>
  <si>
    <t>洛隆县新荣乡拉加饮水提升改造项目</t>
  </si>
  <si>
    <t>新荣乡拉加村</t>
  </si>
  <si>
    <t>项目可行性：一是此项目属于维修项目，无需在选址新修，即不会对环境和植被破坏，也不会造成群众相互矛盾。二是今年是群众增收工作的重要之年，此项目可带动全村群众劳动增收，预计每户增收2000元左右。综合利弊认为此项目可行的。必要性方面:拉加村驻村工作队入户以来群反映得知部分群众用水有困难，驻村工作队于7月16日实地查看全村所有水塘情况，发现大多数水池存在墙体老化、风化、腐烂、蓄水能力不足、管道冬季结冰无法用水等情况，大多数水池大小4.5立方米左右，为解决群众吃水困难，需维修现有水塘或新建更大的水塘。为保障全村113户、619人饮水和生活用水充分及拉加村村委会成员及驻村工作队正常用水方便，此项目是充分且必要的。建设内容:对原有的饮水工程11座水塘及4KM配套管道进行维修（水塘清理，防水修复，管道防冻处理），损毁严重的进行原址新建。建设方式：推广以工代赈。管护机制：项目建成后由新荣乡人民政府进行日常管护，洛隆县水利局监督</t>
  </si>
  <si>
    <t>新荣乡人民政府</t>
  </si>
  <si>
    <t>受益群众113户619人，预计带动群众增收11.5万元。</t>
  </si>
  <si>
    <t>洛隆县中亦乡加果村水塘建设项目</t>
  </si>
  <si>
    <t>中亦乡加果村</t>
  </si>
  <si>
    <t>项目可行性：项目所在地有充足的水源可供引入水塘，满足蓄水需求，村里能组建施工队伍，能以工代赈满足全村灌溉需求并促进耕地产量增加及群众就地务工增收。项目必要性： 严重影响群众耕地灌溉，群众耕地得不到有效灌溉，影响粮食等农作物收成，间接影响群众增收。蓄水池的修建将有效解决加果村166户960人共计379亩耕地灌溉问题。建设内容：建设一个钢筋混凝土蓄水水塘长15米宽10米高3m。建设方式：直接承包。管护机制：项目建成后由中亦乡人民政府进行日常管护，洛隆县水利局监督</t>
  </si>
  <si>
    <t xml:space="preserve">受益群众166户960人。受益脱贫群众166户960人，参与务工70人，实现劳务增收21万元。
</t>
  </si>
  <si>
    <t>洛隆县玉西乡拉绕村农田挡墙整治建设项目</t>
  </si>
  <si>
    <t>玉西乡拉绕村</t>
  </si>
  <si>
    <t>项目可行性：项目实施符合政策，群众支持。项目必要性：项目的实施后保护耕地532亩，对当地群众的生产影响极大，因此项目的实施是十分必要的。建设内容：计划通过以工代赈形式实施农田挡墙建设1152.17m，共计分段12个，挡墙平均高度约2米，宽度约1.5米。建设方式：推广以工代赈。管护机制：项目建成后由玉西乡人民政府进行日常管护，洛隆县水利局监督</t>
  </si>
  <si>
    <t>项目实施保护耕地532亩，受益群众65户，受益人数315人，受益脱贫户数63户，受益脱贫人数301人，实现劳务增收48万元</t>
  </si>
  <si>
    <t>洛隆县中亦乡中亦村亚东自然村农田堡坎项目</t>
  </si>
  <si>
    <t>项目可行性：因降水量导致道路部分发生泥石流，秋收搬运青稞及豌豆时，存在拖拉机翻滚安全事故隐患，故希望修建道路堡坎75米。项目必要性：修建田间堡坎是群众增收致富道路上必不可少的基础设施。合理利用资源配置的重大进步。建设内容：中亦乡中亦村亚东自然村修建农田堡坎75米。建设方式：推广以工代赈。管护机制：项目建成后由中亦乡人民政府进行日常管护，洛隆县水利局监督</t>
  </si>
  <si>
    <t>受益群众73户，395人其中建档立卡43户215人，涉及耕地325亩</t>
  </si>
  <si>
    <t>（三）宜居宜业和美村庄类</t>
  </si>
  <si>
    <t>洛隆县俄西乡西湖村高原宜居宜业和美乡村建设项目</t>
  </si>
  <si>
    <t>俄西乡西湖村</t>
  </si>
  <si>
    <t>项目可行性：政策支持宜居宜业和美乡村建设，当地群众积极响应项目建设。项目必要性：西湖村坐落于G349沿线，西湖村高原和美村庄的建设有利于提升洛隆县整体形象，改善当地群众人居环境，便于灌溉生产及交通出行，对当地群众的生产生活有极大意义。建设内容：输水管道13576m，闸阀井29座，20m³蓄水池1座，19户房屋改造（村民自建，以奖代补）。建设方式：总承包。管护机制：项目建成后由俄西乡人民政府进行日常管护，洛隆县农业农村和科学技术局监督。</t>
  </si>
  <si>
    <t>受益群众130户684人，受益脱贫户50户，261人，当地群众将参与劳务用工100人，实现劳务增收66万</t>
  </si>
  <si>
    <t>洛隆县腊久乡多尼村高原宜居宜业和美乡村建设项目</t>
  </si>
  <si>
    <t>腊久乡多尼</t>
  </si>
  <si>
    <t>项目可行性：政策支持宜居宜业和美乡村建设，当地群众积极响应项目建设。项目必要性：宜居宜业和美乡村的建设有利于当地人居环境改善，灌溉生产及交通出行，对当地群众的生产生活有极大意义。建设内容：排洪渠（3处）938.73m，截洪沟186.92m，灌溉渠4496.17m，村内道路及场地硬化9554.63m²，太阳能路灯30盏，涵管33m，新建桥1座10m*6m及引道升级改造200m，饮水工程2项（包含取水口2座，沉沙池2座共72m³，埋设给水主管7545.49m，给水入户69户，水源点标识牌2座，新建蓄水池2座共100m³，硬化道路破除及恢复4778.69m²。），挡墙92.12m，盖板涵1座4m*4m，机耕道升级改造0.35km，86户房屋改造（村民自建，以奖代补）及其他相关附属。建设方式：总承包。管护机制：项目建成后由腊久乡人民政府进行日常管护，洛隆县农业农村和科学技术局监督</t>
  </si>
  <si>
    <t>受益群众86户411人，受益脱贫户52户，256人，当地群众将参与劳务用工90人，实现劳务增收334.62万元</t>
  </si>
  <si>
    <t>洛隆县腊久乡母许村高原宜居宜业和美乡村建设项目</t>
  </si>
  <si>
    <t>腊久乡母许</t>
  </si>
  <si>
    <t>项目可行性：政策支持宜居宜业和美乡村建设，当地群众积极响应项目建设。项目必要性：宜居宜业和美乡村的建设有利于当地人居环境改善，灌溉生产及交通出行，对当地群众的生产生活有极大意义。建设内容：厕所1座，路面改造60889.06m2，新建挡墙500m，桥梁1座，太阳能路灯30盏，涵洞两个，113户房屋改造（村民自建，以奖代补）。建设方式：总承包。管护机制：项目建成后由腊久乡人民政府进行日常管护，洛隆县农业农村和科学技术局监督</t>
  </si>
  <si>
    <t>受益群众113户522人，受益脱贫户63户312人，当地群众将参与劳务用工110，实现劳务增收380.8万元</t>
  </si>
  <si>
    <t>（四）人居环境整治类</t>
  </si>
  <si>
    <t>洛隆县人居环境综合治理（污水处理）改造项目</t>
  </si>
  <si>
    <t>孜托镇古曲村、夏果村，中亦乡巴里村、然木通村，白达乡白托村、通尼村，马利镇布许村，玉西乡巴村，腊久乡江云村、查瓦村，俄西乡雪瓦通村</t>
  </si>
  <si>
    <t>项目可行性：项目为改造项目，在原有污水处理厂基础上进行改造，无需土地审批手续，群众亦支持项目建设，该项目具备实施可行性。项目必要性：因环保部门对污水处理厂的运营提出的新的要求，现有设备不满足，需对11座污水处理厂进行改造，而人居环境的整治是乡村治理的的重要一环，该项目的实施将有利于孜托镇古曲村、夏果村，中亦乡巴里村、然木通村，白达乡白托村、通尼村，马利镇布许村，玉西乡巴村，腊久乡江云村、查瓦村，俄西乡雪瓦通村等村庄污水处理，提升人居环境，改善洛隆县整体形象。建设内容：对11座污水处理厂进行改造、改造11调节池通风换气设备、增加1个进水自控阀，增加11个地下设备间、调节池有毒有害气体检测仪，增加11个污水处理站控制柜远程控制功能。建设方式：总承包。管护机制：项目建成后由洛隆县湛恩科技有限公司进行日常管护，洛隆县农业农村和科学技术局监督</t>
  </si>
  <si>
    <t>孜托镇古曲村、夏果村，中亦乡巴里村、然木通村，白达乡白托村、通尼村，马利镇布许村，玉西乡巴村，腊久乡江云村、查瓦村，俄西乡雪瓦通村易地搬迁点均可受益，该项目的实施对以上易地搬迁点及附近居民的人居环境治理将产生重要意义，由于是纯设备改造项目，无当地群众劳务增收</t>
  </si>
  <si>
    <t>洛隆县马利镇布许村高原和美乡村补短板项目</t>
  </si>
  <si>
    <t>马利镇布许村</t>
  </si>
  <si>
    <t>项目可行性：项目有利于当地群众的出行和生产，保障房屋安全，群众积极响应。项目必要性：马利镇布许村部分房屋在雨季容易受到山洪冲刷，居民房屋安全受到影响，项目建设一是为了保障居民房屋安全，二是为了满足当地群众的生产生活需要，因此本项目的实施是非常必要的。建设内容：人畜分离点桥梁1座、人畜分离点道路1212㎡、排水渠547m、露营景观与帐篷平台1529㎡、露营点客房244㎡、防护工程463m，截水沟184m；坊间道路910㎡、场地硬化176㎡、村内桥梁2座、垃圾池1座。建设方式：总承包。管护机制：项目建成后由马利镇人民政府进行日常管护，洛隆县农业农村和科学技术局监督</t>
  </si>
  <si>
    <t>受益群众112户806人，脱贫户24户1115人，参与务工325人，实现劳务增收20.43万</t>
  </si>
  <si>
    <t>洛隆县康沙镇康沙村高原和美乡村补短板项目</t>
  </si>
  <si>
    <t>项目可行性：项目有利于当地群众的生活和人居环境改善，群众积极响应。项目必要性：项目的实施有利于改善当地群众公共卫生需求，提升人居环境，因此本项目的实施是非常必要的。建设内容：1：搬迁点旁3个可移动式公共厕所；2：路面改造；3：硬化1000平米；4:14km人饮管道改造提升；5：维修2座厕所；6：挡墙；路灯4个建设方式：总承包。管护机制：项目建成后由康沙镇人民政府进行日常管护，洛隆县农业农村和科学技术局监督</t>
  </si>
  <si>
    <t>受益群众320户1432人，脱贫户76户356人，参与务工75人，实现劳务增收25.5万</t>
  </si>
  <si>
    <t>洛隆县中亦乡加果村高原和美乡村补短板项目</t>
  </si>
  <si>
    <t>项目可行性：项目有利于当地群众的生产生活条件和人居环境改善，群众积极响应。项目必要性：项目的实施有利于改善当地群众用水需求，提升人居环境，因此本项目的实施是非常必要的。建设内容：1：饮水工程维修；2：新建蓄水池2座；3:1500m2硬化；4：公厕维修。建设方式：直接承包。管护机制：项目建成后由中亦乡人民政府进行日常管护，洛隆县农业农村和科学技术局监督</t>
  </si>
  <si>
    <t>受益群众166户951人，脱贫户72户354人，参与务工15人，实现劳务增收4.5万</t>
  </si>
  <si>
    <t>洛隆县硕督镇硕督村高原和美乡村补短板项目</t>
  </si>
  <si>
    <t>硕督镇硕督村</t>
  </si>
  <si>
    <t>项目可行性：项目有利于当地群众的生产生活条件和人居环境改善，群众积极响应。项目必要性：项目的实施有利于提升人居环境，完善基础设施短板，因此本项目的实施是非常必要的。建设内容：1、垃圾分类设施；2、购置洒水车1辆。建设方式：直接承包。管护机制：项目建成后由硕督镇人民政府进行日常管护，洛隆县农业农村和科学技术局监督</t>
  </si>
  <si>
    <t>受益群众264户，受益人数1264人；受益脱贫户数74户，受益脱贫292人。</t>
  </si>
  <si>
    <t>（五）贷款贴息类</t>
  </si>
  <si>
    <t>洛隆县小额信贷贴息项目</t>
  </si>
  <si>
    <t>小额信贷贴息</t>
  </si>
  <si>
    <t>（六）其他类（含：农牧民新风貌、跨区域就业补助、帮扶车间补助等）</t>
  </si>
  <si>
    <t>洛隆县2024年脱贫人口或监测对象跨区域就业路费和求职创业补贴项目</t>
  </si>
  <si>
    <t>项目总体情况：鼓励当地农牧民外出务工创收，积极求职创业，降低外出务工人员后顾之忧。项目可行性：项目的实施受政策支持，具备可行性。项目必要性：项目的实施有助于鼓励当地农牧民外出就业务工，提高就业积极性，实现增收，因此项目的实施是非常必要的</t>
  </si>
  <si>
    <t>项目的实施有助于鼓励当地农牧民外出就业务工，提高就业积极性，实现增收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</si>
</sst>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0\)"/>
  </numFmts>
  <fonts count="36">
    <font>
      <sz val="11"/>
      <name val="宋体"/>
      <charset val="134"/>
    </font>
    <font>
      <sz val="14"/>
      <name val="宋体"/>
      <charset val="134"/>
      <scheme val="minor"/>
    </font>
    <font>
      <b/>
      <sz val="11"/>
      <color rgb="FFFF0000"/>
      <name val="宋体"/>
      <charset val="134"/>
    </font>
    <font>
      <sz val="18"/>
      <name val="宋体"/>
      <charset val="134"/>
    </font>
    <font>
      <sz val="36"/>
      <name val="方正小标宋简体"/>
      <charset val="134"/>
    </font>
    <font>
      <b/>
      <sz val="14"/>
      <name val="宋体"/>
      <charset val="134"/>
      <scheme val="minor"/>
    </font>
    <font>
      <b/>
      <sz val="12"/>
      <color rgb="FFFF0000"/>
      <name val="宋体"/>
      <charset val="134"/>
    </font>
    <font>
      <sz val="12"/>
      <name val="宋体"/>
      <charset val="134"/>
    </font>
    <font>
      <sz val="12"/>
      <name val="宋体"/>
      <charset val="134"/>
      <scheme val="major"/>
    </font>
    <font>
      <sz val="10"/>
      <name val="宋体"/>
      <charset val="134"/>
    </font>
    <font>
      <b/>
      <sz val="12"/>
      <color rgb="FFFF0000"/>
      <name val="宋体"/>
      <charset val="134"/>
      <scheme val="major"/>
    </font>
    <font>
      <b/>
      <sz val="11"/>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4">
    <xf numFmtId="0" fontId="0" fillId="0" borderId="0">
      <alignment vertical="center"/>
    </xf>
    <xf numFmtId="43" fontId="12" fillId="0" borderId="0">
      <alignment vertical="top"/>
      <protection locked="0"/>
    </xf>
    <xf numFmtId="176" fontId="12" fillId="0" borderId="0" applyProtection="0">
      <alignment vertical="center"/>
    </xf>
    <xf numFmtId="9" fontId="12" fillId="0" borderId="0" applyProtection="0">
      <alignment vertical="center"/>
    </xf>
    <xf numFmtId="41" fontId="12" fillId="0" borderId="0" applyProtection="0">
      <alignment vertical="center"/>
    </xf>
    <xf numFmtId="42" fontId="12" fillId="0" borderId="0" applyProtection="0">
      <alignment vertical="center"/>
    </xf>
    <xf numFmtId="0" fontId="13" fillId="0" borderId="0" applyProtection="0">
      <alignment vertical="center"/>
    </xf>
    <xf numFmtId="0" fontId="14" fillId="0" borderId="0" applyProtection="0">
      <alignment vertical="center"/>
    </xf>
    <xf numFmtId="0" fontId="12" fillId="2" borderId="7" applyProtection="0">
      <alignment vertical="center"/>
    </xf>
    <xf numFmtId="0" fontId="15" fillId="0" borderId="0" applyProtection="0">
      <alignment vertical="center"/>
    </xf>
    <xf numFmtId="0" fontId="16" fillId="0" borderId="0" applyProtection="0">
      <alignment vertical="center"/>
    </xf>
    <xf numFmtId="0" fontId="17" fillId="0" borderId="0" applyProtection="0">
      <alignment vertical="center"/>
    </xf>
    <xf numFmtId="0" fontId="18" fillId="0" borderId="8" applyProtection="0">
      <alignment vertical="center"/>
    </xf>
    <xf numFmtId="0" fontId="19" fillId="0" borderId="8" applyProtection="0">
      <alignment vertical="center"/>
    </xf>
    <xf numFmtId="0" fontId="20" fillId="0" borderId="9" applyProtection="0">
      <alignment vertical="center"/>
    </xf>
    <xf numFmtId="0" fontId="20" fillId="0" borderId="0" applyProtection="0">
      <alignment vertical="center"/>
    </xf>
    <xf numFmtId="0" fontId="21" fillId="3" borderId="10" applyProtection="0">
      <alignment vertical="center"/>
    </xf>
    <xf numFmtId="0" fontId="22" fillId="4" borderId="11" applyProtection="0">
      <alignment vertical="center"/>
    </xf>
    <xf numFmtId="0" fontId="23" fillId="4" borderId="10" applyProtection="0">
      <alignment vertical="center"/>
    </xf>
    <xf numFmtId="0" fontId="24" fillId="5" borderId="12" applyProtection="0">
      <alignment vertical="center"/>
    </xf>
    <xf numFmtId="0" fontId="25" fillId="0" borderId="13" applyProtection="0">
      <alignment vertical="center"/>
    </xf>
    <xf numFmtId="0" fontId="26" fillId="0" borderId="14" applyProtection="0">
      <alignment vertical="center"/>
    </xf>
    <xf numFmtId="0" fontId="27" fillId="6" borderId="0" applyProtection="0">
      <alignment vertical="center"/>
    </xf>
    <xf numFmtId="0" fontId="28" fillId="7" borderId="0" applyProtection="0">
      <alignment vertical="center"/>
    </xf>
    <xf numFmtId="0" fontId="29" fillId="8" borderId="0" applyProtection="0">
      <alignment vertical="center"/>
    </xf>
    <xf numFmtId="0" fontId="30" fillId="9" borderId="0" applyProtection="0">
      <alignment vertical="center"/>
    </xf>
    <xf numFmtId="0" fontId="12" fillId="10" borderId="0" applyProtection="0">
      <alignment vertical="center"/>
    </xf>
    <xf numFmtId="0" fontId="12" fillId="11" borderId="0" applyProtection="0">
      <alignment vertical="center"/>
    </xf>
    <xf numFmtId="0" fontId="30" fillId="12" borderId="0" applyProtection="0">
      <alignment vertical="center"/>
    </xf>
    <xf numFmtId="0" fontId="30" fillId="13" borderId="0" applyProtection="0">
      <alignment vertical="center"/>
    </xf>
    <xf numFmtId="0" fontId="12" fillId="14" borderId="0" applyProtection="0">
      <alignment vertical="center"/>
    </xf>
    <xf numFmtId="0" fontId="12" fillId="15" borderId="0" applyProtection="0">
      <alignment vertical="center"/>
    </xf>
    <xf numFmtId="0" fontId="30" fillId="16" borderId="0" applyProtection="0">
      <alignment vertical="center"/>
    </xf>
    <xf numFmtId="0" fontId="30" fillId="17" borderId="0" applyProtection="0">
      <alignment vertical="center"/>
    </xf>
    <xf numFmtId="0" fontId="12" fillId="18" borderId="0" applyProtection="0">
      <alignment vertical="center"/>
    </xf>
    <xf numFmtId="0" fontId="12" fillId="19" borderId="0" applyProtection="0">
      <alignment vertical="center"/>
    </xf>
    <xf numFmtId="0" fontId="30" fillId="20" borderId="0" applyProtection="0">
      <alignment vertical="center"/>
    </xf>
    <xf numFmtId="0" fontId="30" fillId="21" borderId="0" applyProtection="0">
      <alignment vertical="center"/>
    </xf>
    <xf numFmtId="0" fontId="12" fillId="22" borderId="0" applyProtection="0">
      <alignment vertical="center"/>
    </xf>
    <xf numFmtId="0" fontId="12" fillId="23" borderId="0" applyProtection="0">
      <alignment vertical="center"/>
    </xf>
    <xf numFmtId="0" fontId="30" fillId="24" borderId="0" applyProtection="0">
      <alignment vertical="center"/>
    </xf>
    <xf numFmtId="0" fontId="30" fillId="25" borderId="0" applyProtection="0">
      <alignment vertical="center"/>
    </xf>
    <xf numFmtId="0" fontId="12" fillId="26" borderId="0" applyProtection="0">
      <alignment vertical="center"/>
    </xf>
    <xf numFmtId="0" fontId="12" fillId="27" borderId="0" applyProtection="0">
      <alignment vertical="center"/>
    </xf>
    <xf numFmtId="0" fontId="30" fillId="28" borderId="0" applyProtection="0">
      <alignment vertical="center"/>
    </xf>
    <xf numFmtId="0" fontId="30" fillId="29" borderId="0" applyProtection="0">
      <alignment vertical="center"/>
    </xf>
    <xf numFmtId="0" fontId="12" fillId="30" borderId="0" applyProtection="0">
      <alignment vertical="center"/>
    </xf>
    <xf numFmtId="0" fontId="12" fillId="31" borderId="0" applyProtection="0">
      <alignment vertical="center"/>
    </xf>
    <xf numFmtId="0" fontId="30" fillId="32" borderId="0" applyProtection="0">
      <alignment vertical="center"/>
    </xf>
    <xf numFmtId="0" fontId="31" fillId="0" borderId="0" applyProtection="0">
      <alignment vertical="center"/>
    </xf>
    <xf numFmtId="0" fontId="31" fillId="0" borderId="0" applyProtection="0"/>
    <xf numFmtId="0" fontId="31" fillId="0" borderId="0">
      <alignment vertical="center"/>
    </xf>
    <xf numFmtId="0" fontId="12" fillId="0" borderId="0">
      <alignment vertical="center"/>
    </xf>
    <xf numFmtId="0" fontId="31" fillId="0" borderId="0" applyProtection="0">
      <alignment vertical="center"/>
    </xf>
    <xf numFmtId="0" fontId="32" fillId="0" borderId="0">
      <alignment vertical="center"/>
    </xf>
    <xf numFmtId="0" fontId="33" fillId="0" borderId="0" applyProtection="0"/>
    <xf numFmtId="0" fontId="33" fillId="0" borderId="0"/>
    <xf numFmtId="0" fontId="12" fillId="0" borderId="0"/>
    <xf numFmtId="0" fontId="12" fillId="0" borderId="0">
      <protection locked="0"/>
    </xf>
    <xf numFmtId="0" fontId="31" fillId="0" borderId="0">
      <alignment vertical="center"/>
    </xf>
    <xf numFmtId="0" fontId="34" fillId="0" borderId="0" applyProtection="0">
      <alignment vertical="center"/>
    </xf>
    <xf numFmtId="0" fontId="12" fillId="0" borderId="0" applyProtection="0">
      <alignment vertical="center"/>
    </xf>
    <xf numFmtId="0" fontId="31" fillId="0" borderId="0" applyProtection="0"/>
    <xf numFmtId="0" fontId="7" fillId="0" borderId="0"/>
    <xf numFmtId="0" fontId="31" fillId="0" borderId="0" applyProtection="0">
      <alignment vertical="center"/>
    </xf>
    <xf numFmtId="0" fontId="31" fillId="0" borderId="0">
      <alignment vertical="center"/>
    </xf>
    <xf numFmtId="0" fontId="7" fillId="0" borderId="0">
      <alignment vertical="center"/>
    </xf>
    <xf numFmtId="0" fontId="34" fillId="0" borderId="0">
      <protection locked="0"/>
    </xf>
    <xf numFmtId="0" fontId="7" fillId="0" borderId="0" applyProtection="0">
      <alignment vertical="center"/>
    </xf>
    <xf numFmtId="0" fontId="7" fillId="0" borderId="0">
      <protection locked="0"/>
    </xf>
    <xf numFmtId="0" fontId="31" fillId="0" borderId="0"/>
    <xf numFmtId="0" fontId="12" fillId="0" borderId="0" applyProtection="0"/>
    <xf numFmtId="0" fontId="7" fillId="0" borderId="0">
      <alignment vertical="center"/>
    </xf>
    <xf numFmtId="0" fontId="7" fillId="0" borderId="0">
      <alignment vertical="center"/>
    </xf>
    <xf numFmtId="0" fontId="12" fillId="33" borderId="0">
      <protection locked="0"/>
    </xf>
    <xf numFmtId="0" fontId="7" fillId="0" borderId="0"/>
    <xf numFmtId="0" fontId="33" fillId="0" borderId="0">
      <protection locked="0"/>
    </xf>
    <xf numFmtId="0" fontId="31" fillId="0" borderId="0">
      <protection locked="0"/>
    </xf>
    <xf numFmtId="0" fontId="7" fillId="0" borderId="0" applyProtection="0"/>
    <xf numFmtId="0" fontId="35" fillId="0" borderId="0"/>
    <xf numFmtId="0" fontId="7" fillId="0" borderId="0">
      <alignment vertical="center"/>
    </xf>
    <xf numFmtId="0" fontId="9" fillId="0" borderId="0"/>
    <xf numFmtId="0" fontId="31" fillId="0" borderId="0" applyProtection="0">
      <alignment vertical="center"/>
    </xf>
    <xf numFmtId="0" fontId="31" fillId="0" borderId="0">
      <alignment vertical="center"/>
    </xf>
  </cellStyleXfs>
  <cellXfs count="51">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NumberFormat="1" applyFont="1" applyFill="1" applyAlignment="1">
      <alignment horizontal="center" vertical="center" wrapText="1"/>
    </xf>
    <xf numFmtId="0" fontId="4" fillId="0" borderId="0" xfId="58" applyNumberFormat="1" applyFont="1" applyFill="1" applyAlignment="1" applyProtection="1">
      <alignment horizontal="center" vertical="center" wrapText="1"/>
    </xf>
    <xf numFmtId="0" fontId="4" fillId="0" borderId="0" xfId="58"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5"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0" xfId="58" applyNumberFormat="1" applyFont="1" applyFill="1" applyBorder="1" applyAlignment="1" applyProtection="1">
      <alignment vertical="center" wrapText="1"/>
    </xf>
    <xf numFmtId="0" fontId="11" fillId="0" borderId="0" xfId="58" applyNumberFormat="1" applyFont="1" applyFill="1" applyBorder="1" applyAlignment="1" applyProtection="1">
      <alignment horizontal="center" vertical="center" wrapText="1"/>
    </xf>
    <xf numFmtId="0" fontId="11" fillId="0" borderId="0"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0" fontId="1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业" xfId="49"/>
    <cellStyle name="常规 2 14" xfId="50"/>
    <cellStyle name="常规_Sheet1" xfId="51"/>
    <cellStyle name="常规 12 3 2 2 2" xfId="52"/>
    <cellStyle name="常规_副本西藏自治区贫困县统筹整合使用财政涉农资金情况统计表（模版）参考表" xfId="53"/>
    <cellStyle name="常规 6" xfId="54"/>
    <cellStyle name="常规_项目投入明细_10" xfId="55"/>
    <cellStyle name="常规_项目投入明细_11" xfId="56"/>
    <cellStyle name="常规 16" xfId="57"/>
    <cellStyle name="常规 51" xfId="58"/>
    <cellStyle name="常规 4" xfId="59"/>
    <cellStyle name="常规 22" xfId="60"/>
    <cellStyle name="常规 11" xfId="61"/>
    <cellStyle name="常规 2" xfId="62"/>
    <cellStyle name="常规 50" xfId="63"/>
    <cellStyle name="常规 3 2 4" xfId="64"/>
    <cellStyle name="常规 51 2" xfId="65"/>
    <cellStyle name="常规 2 2 2" xfId="66"/>
    <cellStyle name="常规 73" xfId="67"/>
    <cellStyle name="常规 10 5" xfId="68"/>
    <cellStyle name="常规 2 2 6" xfId="69"/>
    <cellStyle name="常规 2 11" xfId="70"/>
    <cellStyle name="常规 2 2" xfId="71"/>
    <cellStyle name="常规 3" xfId="72"/>
    <cellStyle name="常规 10" xfId="73"/>
    <cellStyle name="20% - 强调文字颜色 2 7 4 4" xfId="74"/>
    <cellStyle name="常规 8" xfId="75"/>
    <cellStyle name="常规_项目投入明细_8" xfId="76"/>
    <cellStyle name="常规 4 7" xfId="77"/>
    <cellStyle name="常规 2 2 2 2" xfId="78"/>
    <cellStyle name="常规_重新梳理十二五项目-3-10金主任办后改建设内容" xfId="79"/>
    <cellStyle name="常规 2 2 2_“十四五”支持西藏经济社会发展规划建设项目建议方案20210309 -修改年份-A3版" xfId="80"/>
    <cellStyle name="常规 2 3" xfId="81"/>
    <cellStyle name="常规 11 2" xfId="82"/>
    <cellStyle name="常规 5"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7"/>
  <sheetViews>
    <sheetView tabSelected="1" zoomScale="60" zoomScaleNormal="60" workbookViewId="0">
      <pane ySplit="1" topLeftCell="A2" activePane="bottomLeft" state="frozen"/>
      <selection/>
      <selection pane="bottomLeft" activeCell="N3" sqref="N3:N4"/>
    </sheetView>
  </sheetViews>
  <sheetFormatPr defaultColWidth="9" defaultRowHeight="22.2"/>
  <cols>
    <col min="1" max="1" width="6.59259259259259" style="6" customWidth="1"/>
    <col min="2" max="2" width="12.5" style="7" customWidth="1"/>
    <col min="3" max="3" width="16.712962962963" style="7" customWidth="1"/>
    <col min="4" max="4" width="12.6759259259259" style="7" customWidth="1"/>
    <col min="5" max="5" width="60.3148148148148" style="8" customWidth="1"/>
    <col min="6" max="7" width="10.6296296296296" style="6" customWidth="1"/>
    <col min="8" max="11" width="13.6296296296296" style="9" customWidth="1"/>
    <col min="12" max="12" width="12.6296296296296" style="9" customWidth="1"/>
    <col min="13" max="13" width="23.4351851851852" style="6" customWidth="1"/>
    <col min="14" max="14" width="42.3333333333333" style="8" customWidth="1"/>
    <col min="15" max="15" width="16.5462962962963" style="6" customWidth="1"/>
    <col min="16" max="16" width="13.3796296296296" style="6" customWidth="1"/>
    <col min="17" max="17" width="7.13888888888889" style="1" customWidth="1"/>
    <col min="18" max="18" width="11.8518518518519" style="1" customWidth="1"/>
    <col min="19" max="21" width="11.787037037037" style="1" customWidth="1"/>
    <col min="22" max="23" width="9" style="1"/>
    <col min="24" max="26" width="9.11111111111111" style="9" customWidth="1"/>
    <col min="27" max="27" width="15.3055555555556" style="6" customWidth="1"/>
    <col min="28" max="28" width="7.13888888888889" style="1" customWidth="1"/>
    <col min="29" max="29" width="14.2777777777778" style="1" customWidth="1"/>
    <col min="30" max="32" width="11.787037037037" style="1" customWidth="1"/>
    <col min="33" max="16384" width="9" style="1"/>
  </cols>
  <sheetData>
    <row r="1" s="1" customFormat="1" ht="58" customHeight="1" spans="1:27">
      <c r="A1" s="10" t="s">
        <v>0</v>
      </c>
      <c r="B1" s="10"/>
      <c r="C1" s="10"/>
      <c r="D1" s="10"/>
      <c r="E1" s="11"/>
      <c r="F1" s="10"/>
      <c r="G1" s="10"/>
      <c r="H1" s="10"/>
      <c r="I1" s="10"/>
      <c r="J1" s="10"/>
      <c r="K1" s="10"/>
      <c r="L1" s="10"/>
      <c r="M1" s="10"/>
      <c r="N1" s="11"/>
      <c r="O1" s="10"/>
      <c r="P1" s="10"/>
      <c r="X1" s="42"/>
      <c r="Y1" s="42"/>
      <c r="Z1" s="42"/>
      <c r="AA1" s="48"/>
    </row>
    <row r="2" s="2" customFormat="1" ht="36" customHeight="1" spans="1:23">
      <c r="A2" s="12" t="s">
        <v>1</v>
      </c>
      <c r="B2" s="12"/>
      <c r="C2" s="12"/>
      <c r="D2" s="12"/>
      <c r="E2" s="12"/>
      <c r="F2" s="12"/>
      <c r="G2" s="12"/>
      <c r="H2" s="13"/>
      <c r="I2" s="13"/>
      <c r="J2" s="13"/>
      <c r="K2" s="13"/>
      <c r="L2" s="13"/>
      <c r="M2" s="12"/>
      <c r="N2" s="12"/>
      <c r="O2" s="12"/>
      <c r="P2" s="12"/>
      <c r="Q2" s="1"/>
      <c r="R2" s="1"/>
      <c r="S2" s="1"/>
      <c r="T2" s="1"/>
      <c r="U2" s="1"/>
      <c r="V2" s="1"/>
      <c r="W2" s="1"/>
    </row>
    <row r="3" s="3" customFormat="1" ht="52" customHeight="1" spans="1:23">
      <c r="A3" s="14" t="s">
        <v>2</v>
      </c>
      <c r="B3" s="15" t="s">
        <v>3</v>
      </c>
      <c r="C3" s="15" t="s">
        <v>4</v>
      </c>
      <c r="D3" s="15" t="s">
        <v>5</v>
      </c>
      <c r="E3" s="15" t="s">
        <v>6</v>
      </c>
      <c r="F3" s="15" t="s">
        <v>7</v>
      </c>
      <c r="G3" s="15" t="s">
        <v>8</v>
      </c>
      <c r="H3" s="16" t="s">
        <v>9</v>
      </c>
      <c r="I3" s="32"/>
      <c r="J3" s="32"/>
      <c r="K3" s="33"/>
      <c r="L3" s="34" t="s">
        <v>10</v>
      </c>
      <c r="M3" s="35" t="s">
        <v>11</v>
      </c>
      <c r="N3" s="15" t="s">
        <v>12</v>
      </c>
      <c r="O3" s="15" t="s">
        <v>13</v>
      </c>
      <c r="P3" s="15" t="s">
        <v>14</v>
      </c>
      <c r="Q3" s="43"/>
      <c r="R3" s="44"/>
      <c r="S3" s="44"/>
      <c r="T3" s="44"/>
      <c r="U3" s="44"/>
      <c r="V3" s="45"/>
      <c r="W3" s="45"/>
    </row>
    <row r="4" s="3" customFormat="1" ht="52" customHeight="1" spans="1:23">
      <c r="A4" s="17"/>
      <c r="B4" s="18"/>
      <c r="C4" s="18"/>
      <c r="D4" s="18"/>
      <c r="E4" s="18"/>
      <c r="F4" s="18"/>
      <c r="G4" s="18"/>
      <c r="H4" s="19" t="s">
        <v>15</v>
      </c>
      <c r="I4" s="19" t="s">
        <v>16</v>
      </c>
      <c r="J4" s="19" t="s">
        <v>17</v>
      </c>
      <c r="K4" s="19" t="s">
        <v>18</v>
      </c>
      <c r="L4" s="36"/>
      <c r="M4" s="37"/>
      <c r="N4" s="18"/>
      <c r="O4" s="18"/>
      <c r="P4" s="18"/>
      <c r="Q4" s="43"/>
      <c r="R4" s="44"/>
      <c r="S4" s="44"/>
      <c r="T4" s="44"/>
      <c r="U4" s="44"/>
      <c r="V4" s="45"/>
      <c r="W4" s="45"/>
    </row>
    <row r="5" s="3" customFormat="1" ht="36" customHeight="1" spans="1:23">
      <c r="A5" s="20" t="s">
        <v>19</v>
      </c>
      <c r="B5" s="21">
        <v>1</v>
      </c>
      <c r="C5" s="21">
        <v>2</v>
      </c>
      <c r="D5" s="21">
        <v>3</v>
      </c>
      <c r="E5" s="21">
        <v>4</v>
      </c>
      <c r="F5" s="21">
        <v>5</v>
      </c>
      <c r="G5" s="21">
        <v>6</v>
      </c>
      <c r="H5" s="19">
        <v>7</v>
      </c>
      <c r="I5" s="19">
        <v>8</v>
      </c>
      <c r="J5" s="19">
        <v>9</v>
      </c>
      <c r="K5" s="19">
        <v>10</v>
      </c>
      <c r="L5" s="19">
        <v>11</v>
      </c>
      <c r="M5" s="21">
        <v>12</v>
      </c>
      <c r="N5" s="21">
        <v>13</v>
      </c>
      <c r="O5" s="21">
        <v>14</v>
      </c>
      <c r="P5" s="21">
        <v>15</v>
      </c>
      <c r="Q5" s="1"/>
      <c r="R5" s="1"/>
      <c r="S5" s="1"/>
      <c r="T5" s="1"/>
      <c r="U5" s="1"/>
      <c r="V5" s="1"/>
      <c r="W5" s="1"/>
    </row>
    <row r="6" s="4" customFormat="1" ht="36" customHeight="1" spans="1:27">
      <c r="A6" s="22" t="s">
        <v>20</v>
      </c>
      <c r="B6" s="23"/>
      <c r="C6" s="23"/>
      <c r="D6" s="24"/>
      <c r="E6" s="25">
        <f t="shared" ref="E6:L6" si="0">E7+E23+E44+E48+E54+E56</f>
        <v>43</v>
      </c>
      <c r="F6" s="25"/>
      <c r="G6" s="25"/>
      <c r="H6" s="25">
        <f t="shared" si="0"/>
        <v>23513.58</v>
      </c>
      <c r="I6" s="25">
        <f t="shared" si="0"/>
        <v>23313.58</v>
      </c>
      <c r="J6" s="25">
        <f t="shared" si="0"/>
        <v>0</v>
      </c>
      <c r="K6" s="25">
        <f t="shared" si="0"/>
        <v>200</v>
      </c>
      <c r="L6" s="25">
        <f t="shared" si="0"/>
        <v>1936.0564</v>
      </c>
      <c r="M6" s="25"/>
      <c r="N6" s="38"/>
      <c r="O6" s="25"/>
      <c r="P6" s="25"/>
      <c r="X6" s="46"/>
      <c r="Y6" s="46"/>
      <c r="Z6" s="46"/>
      <c r="AA6" s="49"/>
    </row>
    <row r="7" s="4" customFormat="1" ht="36" customHeight="1" spans="1:27">
      <c r="A7" s="25" t="s">
        <v>21</v>
      </c>
      <c r="B7" s="25"/>
      <c r="C7" s="25"/>
      <c r="D7" s="25"/>
      <c r="E7" s="25">
        <v>15</v>
      </c>
      <c r="F7" s="25"/>
      <c r="G7" s="25"/>
      <c r="H7" s="26">
        <f t="shared" ref="H7:L7" si="1">SUM(H8:H22)</f>
        <v>9169.2</v>
      </c>
      <c r="I7" s="26">
        <f t="shared" si="1"/>
        <v>9169.2</v>
      </c>
      <c r="J7" s="26">
        <f t="shared" si="1"/>
        <v>0</v>
      </c>
      <c r="K7" s="26">
        <f t="shared" si="1"/>
        <v>0</v>
      </c>
      <c r="L7" s="26">
        <f t="shared" si="1"/>
        <v>612.41</v>
      </c>
      <c r="M7" s="25"/>
      <c r="N7" s="38"/>
      <c r="O7" s="25"/>
      <c r="P7" s="25"/>
      <c r="X7" s="46"/>
      <c r="Y7" s="46"/>
      <c r="Z7" s="46"/>
      <c r="AA7" s="49"/>
    </row>
    <row r="8" s="5" customFormat="1" ht="371" customHeight="1" spans="1:27">
      <c r="A8" s="27">
        <v>1</v>
      </c>
      <c r="B8" s="27" t="s">
        <v>20</v>
      </c>
      <c r="C8" s="27" t="s">
        <v>22</v>
      </c>
      <c r="D8" s="27" t="s">
        <v>23</v>
      </c>
      <c r="E8" s="28" t="s">
        <v>24</v>
      </c>
      <c r="F8" s="27" t="s">
        <v>25</v>
      </c>
      <c r="G8" s="27" t="s">
        <v>26</v>
      </c>
      <c r="H8" s="29">
        <f t="shared" ref="H8:H22" si="2">I8+J8+K8</f>
        <v>996</v>
      </c>
      <c r="I8" s="39">
        <v>996</v>
      </c>
      <c r="J8" s="39"/>
      <c r="K8" s="39"/>
      <c r="L8" s="39">
        <v>29.88</v>
      </c>
      <c r="M8" s="27" t="s">
        <v>27</v>
      </c>
      <c r="N8" s="28" t="s">
        <v>28</v>
      </c>
      <c r="O8" s="27" t="s">
        <v>29</v>
      </c>
      <c r="P8" s="27"/>
      <c r="X8" s="47"/>
      <c r="Y8" s="47"/>
      <c r="Z8" s="47"/>
      <c r="AA8" s="50"/>
    </row>
    <row r="9" s="5" customFormat="1" ht="230" customHeight="1" spans="1:27">
      <c r="A9" s="27">
        <v>2</v>
      </c>
      <c r="B9" s="27" t="s">
        <v>20</v>
      </c>
      <c r="C9" s="27" t="s">
        <v>30</v>
      </c>
      <c r="D9" s="27" t="s">
        <v>31</v>
      </c>
      <c r="E9" s="28" t="s">
        <v>32</v>
      </c>
      <c r="F9" s="27" t="s">
        <v>33</v>
      </c>
      <c r="G9" s="27" t="s">
        <v>26</v>
      </c>
      <c r="H9" s="29">
        <f t="shared" si="2"/>
        <v>1200</v>
      </c>
      <c r="I9" s="39">
        <v>1200</v>
      </c>
      <c r="J9" s="39"/>
      <c r="K9" s="39"/>
      <c r="L9" s="39">
        <v>36</v>
      </c>
      <c r="M9" s="27" t="s">
        <v>34</v>
      </c>
      <c r="N9" s="28" t="s">
        <v>35</v>
      </c>
      <c r="O9" s="27" t="s">
        <v>29</v>
      </c>
      <c r="P9" s="27"/>
      <c r="X9" s="47"/>
      <c r="Y9" s="47"/>
      <c r="Z9" s="47"/>
      <c r="AA9" s="50"/>
    </row>
    <row r="10" s="5" customFormat="1" ht="285" customHeight="1" spans="1:27">
      <c r="A10" s="27">
        <v>3</v>
      </c>
      <c r="B10" s="27" t="s">
        <v>20</v>
      </c>
      <c r="C10" s="27" t="s">
        <v>36</v>
      </c>
      <c r="D10" s="27" t="s">
        <v>37</v>
      </c>
      <c r="E10" s="28" t="s">
        <v>38</v>
      </c>
      <c r="F10" s="27" t="s">
        <v>33</v>
      </c>
      <c r="G10" s="27" t="s">
        <v>39</v>
      </c>
      <c r="H10" s="29">
        <f t="shared" si="2"/>
        <v>500</v>
      </c>
      <c r="I10" s="39">
        <v>500</v>
      </c>
      <c r="J10" s="39"/>
      <c r="K10" s="39"/>
      <c r="L10" s="39">
        <v>50</v>
      </c>
      <c r="M10" s="27" t="s">
        <v>40</v>
      </c>
      <c r="N10" s="28" t="s">
        <v>41</v>
      </c>
      <c r="O10" s="27" t="s">
        <v>29</v>
      </c>
      <c r="P10" s="27"/>
      <c r="X10" s="47"/>
      <c r="Y10" s="47"/>
      <c r="Z10" s="47"/>
      <c r="AA10" s="50"/>
    </row>
    <row r="11" s="5" customFormat="1" ht="188" customHeight="1" spans="1:27">
      <c r="A11" s="27">
        <v>4</v>
      </c>
      <c r="B11" s="27" t="s">
        <v>20</v>
      </c>
      <c r="C11" s="27" t="s">
        <v>42</v>
      </c>
      <c r="D11" s="27" t="s">
        <v>20</v>
      </c>
      <c r="E11" s="28" t="s">
        <v>43</v>
      </c>
      <c r="F11" s="27" t="s">
        <v>33</v>
      </c>
      <c r="G11" s="27" t="s">
        <v>39</v>
      </c>
      <c r="H11" s="29">
        <f t="shared" si="2"/>
        <v>60</v>
      </c>
      <c r="I11" s="39">
        <v>60</v>
      </c>
      <c r="J11" s="39"/>
      <c r="K11" s="39"/>
      <c r="L11" s="39"/>
      <c r="M11" s="27"/>
      <c r="N11" s="28" t="s">
        <v>44</v>
      </c>
      <c r="O11" s="27" t="s">
        <v>29</v>
      </c>
      <c r="P11" s="27"/>
      <c r="X11" s="47"/>
      <c r="Y11" s="47"/>
      <c r="Z11" s="47"/>
      <c r="AA11" s="50"/>
    </row>
    <row r="12" s="5" customFormat="1" ht="232" customHeight="1" spans="1:27">
      <c r="A12" s="27">
        <v>5</v>
      </c>
      <c r="B12" s="27" t="s">
        <v>20</v>
      </c>
      <c r="C12" s="27" t="s">
        <v>45</v>
      </c>
      <c r="D12" s="27" t="s">
        <v>46</v>
      </c>
      <c r="E12" s="28" t="s">
        <v>47</v>
      </c>
      <c r="F12" s="27" t="s">
        <v>33</v>
      </c>
      <c r="G12" s="27" t="s">
        <v>26</v>
      </c>
      <c r="H12" s="29">
        <f t="shared" si="2"/>
        <v>396</v>
      </c>
      <c r="I12" s="39">
        <v>396</v>
      </c>
      <c r="J12" s="39"/>
      <c r="K12" s="39"/>
      <c r="L12" s="39">
        <v>39.6</v>
      </c>
      <c r="M12" s="27"/>
      <c r="N12" s="28" t="s">
        <v>48</v>
      </c>
      <c r="O12" s="27" t="s">
        <v>29</v>
      </c>
      <c r="P12" s="27"/>
      <c r="X12" s="47"/>
      <c r="Y12" s="47"/>
      <c r="Z12" s="47"/>
      <c r="AA12" s="50"/>
    </row>
    <row r="13" s="5" customFormat="1" ht="300" customHeight="1" spans="1:27">
      <c r="A13" s="27">
        <v>6</v>
      </c>
      <c r="B13" s="27" t="s">
        <v>20</v>
      </c>
      <c r="C13" s="27" t="s">
        <v>49</v>
      </c>
      <c r="D13" s="27" t="s">
        <v>50</v>
      </c>
      <c r="E13" s="28" t="s">
        <v>51</v>
      </c>
      <c r="F13" s="27" t="s">
        <v>33</v>
      </c>
      <c r="G13" s="27" t="s">
        <v>26</v>
      </c>
      <c r="H13" s="29">
        <f t="shared" si="2"/>
        <v>150</v>
      </c>
      <c r="I13" s="39">
        <v>150</v>
      </c>
      <c r="J13" s="39"/>
      <c r="K13" s="39"/>
      <c r="L13" s="39">
        <v>4.5</v>
      </c>
      <c r="M13" s="27" t="s">
        <v>52</v>
      </c>
      <c r="N13" s="28" t="s">
        <v>53</v>
      </c>
      <c r="O13" s="27" t="s">
        <v>29</v>
      </c>
      <c r="P13" s="27"/>
      <c r="X13" s="47"/>
      <c r="Y13" s="47"/>
      <c r="Z13" s="47"/>
      <c r="AA13" s="50"/>
    </row>
    <row r="14" s="5" customFormat="1" ht="312" customHeight="1" spans="1:27">
      <c r="A14" s="27">
        <v>7</v>
      </c>
      <c r="B14" s="27" t="s">
        <v>20</v>
      </c>
      <c r="C14" s="27" t="s">
        <v>54</v>
      </c>
      <c r="D14" s="27" t="s">
        <v>55</v>
      </c>
      <c r="E14" s="28" t="s">
        <v>56</v>
      </c>
      <c r="F14" s="27" t="s">
        <v>25</v>
      </c>
      <c r="G14" s="27" t="s">
        <v>26</v>
      </c>
      <c r="H14" s="29">
        <f t="shared" si="2"/>
        <v>100</v>
      </c>
      <c r="I14" s="39">
        <v>100</v>
      </c>
      <c r="J14" s="39"/>
      <c r="K14" s="39"/>
      <c r="L14" s="39">
        <v>3</v>
      </c>
      <c r="M14" s="40" t="s">
        <v>57</v>
      </c>
      <c r="N14" s="28" t="s">
        <v>58</v>
      </c>
      <c r="O14" s="27" t="s">
        <v>29</v>
      </c>
      <c r="P14" s="27"/>
      <c r="X14" s="47"/>
      <c r="Y14" s="47"/>
      <c r="Z14" s="47"/>
      <c r="AA14" s="50"/>
    </row>
    <row r="15" s="5" customFormat="1" ht="129" customHeight="1" spans="1:27">
      <c r="A15" s="27">
        <v>8</v>
      </c>
      <c r="B15" s="27" t="s">
        <v>20</v>
      </c>
      <c r="C15" s="27" t="s">
        <v>59</v>
      </c>
      <c r="D15" s="27" t="s">
        <v>60</v>
      </c>
      <c r="E15" s="28" t="s">
        <v>61</v>
      </c>
      <c r="F15" s="27" t="s">
        <v>33</v>
      </c>
      <c r="G15" s="27" t="s">
        <v>62</v>
      </c>
      <c r="H15" s="29">
        <f t="shared" si="2"/>
        <v>300</v>
      </c>
      <c r="I15" s="39">
        <v>300</v>
      </c>
      <c r="J15" s="39"/>
      <c r="K15" s="39"/>
      <c r="L15" s="39">
        <v>9</v>
      </c>
      <c r="M15" s="27"/>
      <c r="N15" s="28" t="s">
        <v>63</v>
      </c>
      <c r="O15" s="27" t="s">
        <v>29</v>
      </c>
      <c r="P15" s="27"/>
      <c r="X15" s="47"/>
      <c r="Y15" s="47"/>
      <c r="Z15" s="47"/>
      <c r="AA15" s="50"/>
    </row>
    <row r="16" s="5" customFormat="1" ht="129" customHeight="1" spans="1:27">
      <c r="A16" s="27">
        <v>9</v>
      </c>
      <c r="B16" s="27" t="s">
        <v>20</v>
      </c>
      <c r="C16" s="27" t="s">
        <v>64</v>
      </c>
      <c r="D16" s="27" t="s">
        <v>65</v>
      </c>
      <c r="E16" s="28" t="s">
        <v>66</v>
      </c>
      <c r="F16" s="27" t="s">
        <v>67</v>
      </c>
      <c r="G16" s="27" t="s">
        <v>68</v>
      </c>
      <c r="H16" s="29">
        <f t="shared" si="2"/>
        <v>550</v>
      </c>
      <c r="I16" s="39">
        <v>550</v>
      </c>
      <c r="J16" s="39"/>
      <c r="K16" s="39"/>
      <c r="L16" s="39">
        <v>25</v>
      </c>
      <c r="M16" s="27"/>
      <c r="N16" s="28" t="s">
        <v>69</v>
      </c>
      <c r="O16" s="27" t="s">
        <v>70</v>
      </c>
      <c r="P16" s="27"/>
      <c r="X16" s="47"/>
      <c r="Y16" s="47"/>
      <c r="Z16" s="47"/>
      <c r="AA16" s="50"/>
    </row>
    <row r="17" s="5" customFormat="1" ht="332" customHeight="1" spans="1:27">
      <c r="A17" s="27">
        <v>10</v>
      </c>
      <c r="B17" s="27" t="s">
        <v>20</v>
      </c>
      <c r="C17" s="27" t="s">
        <v>71</v>
      </c>
      <c r="D17" s="27" t="s">
        <v>20</v>
      </c>
      <c r="E17" s="30" t="s">
        <v>72</v>
      </c>
      <c r="F17" s="27" t="s">
        <v>33</v>
      </c>
      <c r="G17" s="27" t="s">
        <v>73</v>
      </c>
      <c r="H17" s="29">
        <f t="shared" si="2"/>
        <v>300</v>
      </c>
      <c r="I17" s="39">
        <v>300</v>
      </c>
      <c r="J17" s="39"/>
      <c r="K17" s="39"/>
      <c r="L17" s="39">
        <v>9</v>
      </c>
      <c r="M17" s="41" t="s">
        <v>74</v>
      </c>
      <c r="N17" s="28" t="s">
        <v>75</v>
      </c>
      <c r="O17" s="27" t="s">
        <v>29</v>
      </c>
      <c r="P17" s="27"/>
      <c r="X17" s="47"/>
      <c r="Y17" s="47"/>
      <c r="Z17" s="47"/>
      <c r="AA17" s="50"/>
    </row>
    <row r="18" s="5" customFormat="1" ht="373" customHeight="1" spans="1:27">
      <c r="A18" s="27">
        <v>11</v>
      </c>
      <c r="B18" s="27" t="s">
        <v>20</v>
      </c>
      <c r="C18" s="27" t="s">
        <v>76</v>
      </c>
      <c r="D18" s="27" t="s">
        <v>77</v>
      </c>
      <c r="E18" s="28" t="s">
        <v>78</v>
      </c>
      <c r="F18" s="27" t="s">
        <v>33</v>
      </c>
      <c r="G18" s="27" t="s">
        <v>79</v>
      </c>
      <c r="H18" s="29">
        <f t="shared" si="2"/>
        <v>850</v>
      </c>
      <c r="I18" s="39">
        <v>850</v>
      </c>
      <c r="J18" s="39"/>
      <c r="K18" s="39"/>
      <c r="L18" s="39">
        <v>25.5</v>
      </c>
      <c r="M18" s="27"/>
      <c r="N18" s="28" t="s">
        <v>80</v>
      </c>
      <c r="O18" s="27" t="s">
        <v>29</v>
      </c>
      <c r="P18" s="27"/>
      <c r="X18" s="47"/>
      <c r="Y18" s="47"/>
      <c r="Z18" s="47"/>
      <c r="AA18" s="50"/>
    </row>
    <row r="19" s="5" customFormat="1" ht="181" customHeight="1" spans="1:27">
      <c r="A19" s="27">
        <v>12</v>
      </c>
      <c r="B19" s="27" t="s">
        <v>20</v>
      </c>
      <c r="C19" s="27" t="s">
        <v>81</v>
      </c>
      <c r="D19" s="27" t="s">
        <v>82</v>
      </c>
      <c r="E19" s="28" t="s">
        <v>83</v>
      </c>
      <c r="F19" s="27" t="s">
        <v>33</v>
      </c>
      <c r="G19" s="27" t="s">
        <v>73</v>
      </c>
      <c r="H19" s="29">
        <f t="shared" si="2"/>
        <v>989</v>
      </c>
      <c r="I19" s="39">
        <v>989</v>
      </c>
      <c r="J19" s="39"/>
      <c r="K19" s="39"/>
      <c r="L19" s="39">
        <v>29.67</v>
      </c>
      <c r="M19" s="27"/>
      <c r="N19" s="28" t="s">
        <v>84</v>
      </c>
      <c r="O19" s="27" t="s">
        <v>29</v>
      </c>
      <c r="P19" s="27"/>
      <c r="X19" s="47"/>
      <c r="Y19" s="47"/>
      <c r="Z19" s="47"/>
      <c r="AA19" s="50"/>
    </row>
    <row r="20" s="5" customFormat="1" ht="168" customHeight="1" spans="1:27">
      <c r="A20" s="27">
        <v>13</v>
      </c>
      <c r="B20" s="27" t="s">
        <v>20</v>
      </c>
      <c r="C20" s="27" t="s">
        <v>85</v>
      </c>
      <c r="D20" s="27" t="s">
        <v>82</v>
      </c>
      <c r="E20" s="28" t="s">
        <v>86</v>
      </c>
      <c r="F20" s="27" t="s">
        <v>33</v>
      </c>
      <c r="G20" s="27" t="s">
        <v>73</v>
      </c>
      <c r="H20" s="29">
        <f t="shared" si="2"/>
        <v>959</v>
      </c>
      <c r="I20" s="39">
        <v>959</v>
      </c>
      <c r="J20" s="39"/>
      <c r="K20" s="39"/>
      <c r="L20" s="39">
        <v>28.77</v>
      </c>
      <c r="M20" s="27"/>
      <c r="N20" s="28" t="s">
        <v>87</v>
      </c>
      <c r="O20" s="27" t="s">
        <v>29</v>
      </c>
      <c r="P20" s="27"/>
      <c r="X20" s="47"/>
      <c r="Y20" s="47"/>
      <c r="Z20" s="47"/>
      <c r="AA20" s="50"/>
    </row>
    <row r="21" s="5" customFormat="1" ht="153" customHeight="1" spans="1:27">
      <c r="A21" s="27">
        <v>14</v>
      </c>
      <c r="B21" s="27" t="s">
        <v>20</v>
      </c>
      <c r="C21" s="27" t="s">
        <v>88</v>
      </c>
      <c r="D21" s="27" t="s">
        <v>77</v>
      </c>
      <c r="E21" s="28" t="s">
        <v>89</v>
      </c>
      <c r="F21" s="27" t="s">
        <v>33</v>
      </c>
      <c r="G21" s="27" t="s">
        <v>26</v>
      </c>
      <c r="H21" s="29">
        <f t="shared" si="2"/>
        <v>1543</v>
      </c>
      <c r="I21" s="39">
        <v>1543</v>
      </c>
      <c r="J21" s="39"/>
      <c r="K21" s="39"/>
      <c r="L21" s="39">
        <v>46.29</v>
      </c>
      <c r="M21" s="27"/>
      <c r="N21" s="28" t="s">
        <v>90</v>
      </c>
      <c r="O21" s="27" t="s">
        <v>29</v>
      </c>
      <c r="P21" s="27"/>
      <c r="X21" s="47"/>
      <c r="Y21" s="47"/>
      <c r="Z21" s="47"/>
      <c r="AA21" s="50"/>
    </row>
    <row r="22" s="5" customFormat="1" ht="152" customHeight="1" spans="1:27">
      <c r="A22" s="27">
        <v>15</v>
      </c>
      <c r="B22" s="27" t="s">
        <v>20</v>
      </c>
      <c r="C22" s="27" t="s">
        <v>91</v>
      </c>
      <c r="D22" s="27" t="s">
        <v>92</v>
      </c>
      <c r="E22" s="28" t="s">
        <v>93</v>
      </c>
      <c r="F22" s="27" t="s">
        <v>33</v>
      </c>
      <c r="G22" s="27" t="s">
        <v>26</v>
      </c>
      <c r="H22" s="29">
        <f t="shared" si="2"/>
        <v>276.2</v>
      </c>
      <c r="I22" s="39">
        <v>276.2</v>
      </c>
      <c r="J22" s="39"/>
      <c r="K22" s="39"/>
      <c r="L22" s="39">
        <v>276.2</v>
      </c>
      <c r="M22" s="27"/>
      <c r="N22" s="28" t="s">
        <v>94</v>
      </c>
      <c r="O22" s="27"/>
      <c r="P22" s="27"/>
      <c r="X22" s="47"/>
      <c r="Y22" s="47"/>
      <c r="Z22" s="47"/>
      <c r="AA22" s="50"/>
    </row>
    <row r="23" s="4" customFormat="1" ht="36" customHeight="1" spans="1:27">
      <c r="A23" s="31" t="s">
        <v>95</v>
      </c>
      <c r="B23" s="31"/>
      <c r="C23" s="31"/>
      <c r="D23" s="31"/>
      <c r="E23" s="25">
        <f t="shared" ref="E23:L23" si="3">E24+E27</f>
        <v>18</v>
      </c>
      <c r="F23" s="25"/>
      <c r="G23" s="25"/>
      <c r="H23" s="25">
        <f t="shared" si="3"/>
        <v>3725</v>
      </c>
      <c r="I23" s="25">
        <f t="shared" si="3"/>
        <v>3725</v>
      </c>
      <c r="J23" s="25">
        <f t="shared" si="3"/>
        <v>0</v>
      </c>
      <c r="K23" s="25">
        <f t="shared" si="3"/>
        <v>0</v>
      </c>
      <c r="L23" s="25">
        <f t="shared" si="3"/>
        <v>491.8</v>
      </c>
      <c r="M23" s="25"/>
      <c r="N23" s="38"/>
      <c r="O23" s="25"/>
      <c r="P23" s="25"/>
      <c r="X23" s="46"/>
      <c r="Y23" s="46"/>
      <c r="Z23" s="46"/>
      <c r="AA23" s="49"/>
    </row>
    <row r="24" s="4" customFormat="1" ht="36" customHeight="1" spans="1:27">
      <c r="A24" s="22" t="s">
        <v>96</v>
      </c>
      <c r="B24" s="23"/>
      <c r="C24" s="23"/>
      <c r="D24" s="24"/>
      <c r="E24" s="25">
        <v>2</v>
      </c>
      <c r="F24" s="25"/>
      <c r="G24" s="25"/>
      <c r="H24" s="26">
        <f t="shared" ref="H24:L24" si="4">SUM(H25:H26)</f>
        <v>1280</v>
      </c>
      <c r="I24" s="26">
        <f t="shared" si="4"/>
        <v>1280</v>
      </c>
      <c r="J24" s="26">
        <f t="shared" si="4"/>
        <v>0</v>
      </c>
      <c r="K24" s="26">
        <f t="shared" si="4"/>
        <v>0</v>
      </c>
      <c r="L24" s="26">
        <f t="shared" si="4"/>
        <v>69.9</v>
      </c>
      <c r="M24" s="25"/>
      <c r="N24" s="38"/>
      <c r="O24" s="25"/>
      <c r="P24" s="25"/>
      <c r="X24" s="46"/>
      <c r="Y24" s="46"/>
      <c r="Z24" s="46"/>
      <c r="AA24" s="49"/>
    </row>
    <row r="25" s="5" customFormat="1" ht="186" customHeight="1" spans="1:27">
      <c r="A25" s="27">
        <v>1</v>
      </c>
      <c r="B25" s="27" t="s">
        <v>20</v>
      </c>
      <c r="C25" s="27" t="s">
        <v>97</v>
      </c>
      <c r="D25" s="27" t="s">
        <v>98</v>
      </c>
      <c r="E25" s="28" t="s">
        <v>99</v>
      </c>
      <c r="F25" s="27" t="s">
        <v>33</v>
      </c>
      <c r="G25" s="27" t="s">
        <v>68</v>
      </c>
      <c r="H25" s="29">
        <f t="shared" ref="H25:H43" si="5">I25+J25+K25</f>
        <v>830</v>
      </c>
      <c r="I25" s="39">
        <v>830</v>
      </c>
      <c r="J25" s="39"/>
      <c r="K25" s="39"/>
      <c r="L25" s="39">
        <v>24.9</v>
      </c>
      <c r="M25" s="27"/>
      <c r="N25" s="28" t="s">
        <v>100</v>
      </c>
      <c r="O25" s="27" t="s">
        <v>101</v>
      </c>
      <c r="P25" s="27"/>
      <c r="X25" s="47"/>
      <c r="Y25" s="47"/>
      <c r="Z25" s="47"/>
      <c r="AA25" s="50"/>
    </row>
    <row r="26" s="5" customFormat="1" ht="128" customHeight="1" spans="1:27">
      <c r="A26" s="27">
        <v>2</v>
      </c>
      <c r="B26" s="27" t="s">
        <v>20</v>
      </c>
      <c r="C26" s="27" t="s">
        <v>102</v>
      </c>
      <c r="D26" s="27" t="s">
        <v>103</v>
      </c>
      <c r="E26" s="28" t="s">
        <v>104</v>
      </c>
      <c r="F26" s="27" t="s">
        <v>33</v>
      </c>
      <c r="G26" s="27" t="s">
        <v>68</v>
      </c>
      <c r="H26" s="29">
        <f t="shared" si="5"/>
        <v>450</v>
      </c>
      <c r="I26" s="39">
        <v>450</v>
      </c>
      <c r="J26" s="39"/>
      <c r="K26" s="39"/>
      <c r="L26" s="39">
        <v>45</v>
      </c>
      <c r="M26" s="27"/>
      <c r="N26" s="28" t="s">
        <v>105</v>
      </c>
      <c r="O26" s="27" t="s">
        <v>29</v>
      </c>
      <c r="P26" s="27"/>
      <c r="X26" s="47"/>
      <c r="Y26" s="47"/>
      <c r="Z26" s="47"/>
      <c r="AA26" s="50"/>
    </row>
    <row r="27" s="4" customFormat="1" ht="36" customHeight="1" spans="1:27">
      <c r="A27" s="22" t="s">
        <v>106</v>
      </c>
      <c r="B27" s="23"/>
      <c r="C27" s="23"/>
      <c r="D27" s="24"/>
      <c r="E27" s="25">
        <v>16</v>
      </c>
      <c r="F27" s="25"/>
      <c r="G27" s="25"/>
      <c r="H27" s="26">
        <v>2445</v>
      </c>
      <c r="I27" s="26">
        <v>2445</v>
      </c>
      <c r="J27" s="26"/>
      <c r="K27" s="26"/>
      <c r="L27" s="26">
        <v>421.9</v>
      </c>
      <c r="M27" s="25"/>
      <c r="N27" s="38"/>
      <c r="O27" s="25"/>
      <c r="P27" s="25"/>
      <c r="X27" s="46"/>
      <c r="Y27" s="46"/>
      <c r="Z27" s="46"/>
      <c r="AA27" s="49"/>
    </row>
    <row r="28" s="5" customFormat="1" ht="166" customHeight="1" spans="1:27">
      <c r="A28" s="27">
        <v>1</v>
      </c>
      <c r="B28" s="27" t="s">
        <v>20</v>
      </c>
      <c r="C28" s="27" t="s">
        <v>107</v>
      </c>
      <c r="D28" s="27" t="s">
        <v>108</v>
      </c>
      <c r="E28" s="28" t="s">
        <v>109</v>
      </c>
      <c r="F28" s="27" t="s">
        <v>33</v>
      </c>
      <c r="G28" s="27" t="s">
        <v>26</v>
      </c>
      <c r="H28" s="29">
        <f t="shared" si="5"/>
        <v>400</v>
      </c>
      <c r="I28" s="39">
        <v>400</v>
      </c>
      <c r="J28" s="39"/>
      <c r="K28" s="39"/>
      <c r="L28" s="39"/>
      <c r="M28" s="27"/>
      <c r="N28" s="28" t="s">
        <v>110</v>
      </c>
      <c r="O28" s="27" t="s">
        <v>29</v>
      </c>
      <c r="P28" s="27"/>
      <c r="X28" s="47"/>
      <c r="Y28" s="47"/>
      <c r="Z28" s="47"/>
      <c r="AA28" s="50"/>
    </row>
    <row r="29" s="5" customFormat="1" ht="301" customHeight="1" spans="1:27">
      <c r="A29" s="27">
        <v>2</v>
      </c>
      <c r="B29" s="27" t="s">
        <v>20</v>
      </c>
      <c r="C29" s="27" t="s">
        <v>111</v>
      </c>
      <c r="D29" s="27" t="s">
        <v>112</v>
      </c>
      <c r="E29" s="28" t="s">
        <v>113</v>
      </c>
      <c r="F29" s="27" t="s">
        <v>33</v>
      </c>
      <c r="G29" s="27" t="s">
        <v>114</v>
      </c>
      <c r="H29" s="29">
        <f t="shared" si="5"/>
        <v>70</v>
      </c>
      <c r="I29" s="39">
        <v>70</v>
      </c>
      <c r="J29" s="39"/>
      <c r="K29" s="39"/>
      <c r="L29" s="39">
        <v>7</v>
      </c>
      <c r="M29" s="27"/>
      <c r="N29" s="28" t="s">
        <v>115</v>
      </c>
      <c r="O29" s="27" t="s">
        <v>29</v>
      </c>
      <c r="P29" s="27"/>
      <c r="X29" s="47"/>
      <c r="Y29" s="47"/>
      <c r="Z29" s="47"/>
      <c r="AA29" s="50"/>
    </row>
    <row r="30" s="5" customFormat="1" ht="148" customHeight="1" spans="1:27">
      <c r="A30" s="27">
        <v>3</v>
      </c>
      <c r="B30" s="27" t="s">
        <v>20</v>
      </c>
      <c r="C30" s="27" t="s">
        <v>116</v>
      </c>
      <c r="D30" s="27" t="s">
        <v>117</v>
      </c>
      <c r="E30" s="28" t="s">
        <v>118</v>
      </c>
      <c r="F30" s="27" t="s">
        <v>33</v>
      </c>
      <c r="G30" s="27" t="s">
        <v>119</v>
      </c>
      <c r="H30" s="29">
        <f t="shared" si="5"/>
        <v>76</v>
      </c>
      <c r="I30" s="39">
        <v>76</v>
      </c>
      <c r="J30" s="39"/>
      <c r="K30" s="39"/>
      <c r="L30" s="39">
        <v>22.8</v>
      </c>
      <c r="M30" s="27"/>
      <c r="N30" s="28" t="s">
        <v>120</v>
      </c>
      <c r="O30" s="27" t="s">
        <v>29</v>
      </c>
      <c r="P30" s="27"/>
      <c r="X30" s="47"/>
      <c r="Y30" s="47"/>
      <c r="Z30" s="47"/>
      <c r="AA30" s="50"/>
    </row>
    <row r="31" s="5" customFormat="1" ht="169" customHeight="1" spans="1:27">
      <c r="A31" s="27">
        <v>4</v>
      </c>
      <c r="B31" s="27" t="s">
        <v>20</v>
      </c>
      <c r="C31" s="27" t="s">
        <v>121</v>
      </c>
      <c r="D31" s="27" t="s">
        <v>122</v>
      </c>
      <c r="E31" s="28" t="s">
        <v>123</v>
      </c>
      <c r="F31" s="27" t="s">
        <v>33</v>
      </c>
      <c r="G31" s="27" t="s">
        <v>119</v>
      </c>
      <c r="H31" s="29">
        <f t="shared" si="5"/>
        <v>60</v>
      </c>
      <c r="I31" s="39">
        <v>60</v>
      </c>
      <c r="J31" s="39"/>
      <c r="K31" s="39"/>
      <c r="L31" s="39">
        <v>18</v>
      </c>
      <c r="M31" s="27"/>
      <c r="N31" s="28" t="s">
        <v>124</v>
      </c>
      <c r="O31" s="27" t="s">
        <v>29</v>
      </c>
      <c r="P31" s="27"/>
      <c r="X31" s="47"/>
      <c r="Y31" s="47"/>
      <c r="Z31" s="47"/>
      <c r="AA31" s="50"/>
    </row>
    <row r="32" s="5" customFormat="1" ht="137" customHeight="1" spans="1:27">
      <c r="A32" s="27">
        <v>5</v>
      </c>
      <c r="B32" s="27" t="s">
        <v>20</v>
      </c>
      <c r="C32" s="27" t="s">
        <v>125</v>
      </c>
      <c r="D32" s="27" t="s">
        <v>126</v>
      </c>
      <c r="E32" s="28" t="s">
        <v>127</v>
      </c>
      <c r="F32" s="27" t="s">
        <v>33</v>
      </c>
      <c r="G32" s="27" t="s">
        <v>119</v>
      </c>
      <c r="H32" s="29">
        <f t="shared" si="5"/>
        <v>102</v>
      </c>
      <c r="I32" s="39">
        <v>102</v>
      </c>
      <c r="J32" s="39"/>
      <c r="K32" s="39"/>
      <c r="L32" s="39">
        <v>30.6</v>
      </c>
      <c r="M32" s="27"/>
      <c r="N32" s="28" t="s">
        <v>128</v>
      </c>
      <c r="O32" s="27" t="s">
        <v>29</v>
      </c>
      <c r="P32" s="27"/>
      <c r="X32" s="47"/>
      <c r="Y32" s="47"/>
      <c r="Z32" s="47"/>
      <c r="AA32" s="50"/>
    </row>
    <row r="33" s="5" customFormat="1" ht="286" customHeight="1" spans="1:27">
      <c r="A33" s="27">
        <v>6</v>
      </c>
      <c r="B33" s="27" t="s">
        <v>20</v>
      </c>
      <c r="C33" s="27" t="s">
        <v>129</v>
      </c>
      <c r="D33" s="27" t="s">
        <v>130</v>
      </c>
      <c r="E33" s="28" t="s">
        <v>131</v>
      </c>
      <c r="F33" s="27" t="s">
        <v>33</v>
      </c>
      <c r="G33" s="27" t="s">
        <v>114</v>
      </c>
      <c r="H33" s="29">
        <f t="shared" si="5"/>
        <v>270</v>
      </c>
      <c r="I33" s="39">
        <v>270</v>
      </c>
      <c r="J33" s="39"/>
      <c r="K33" s="39"/>
      <c r="L33" s="39">
        <v>27</v>
      </c>
      <c r="M33" s="27"/>
      <c r="N33" s="28" t="s">
        <v>132</v>
      </c>
      <c r="O33" s="27" t="s">
        <v>29</v>
      </c>
      <c r="P33" s="27"/>
      <c r="X33" s="47"/>
      <c r="Y33" s="47"/>
      <c r="Z33" s="47"/>
      <c r="AA33" s="50"/>
    </row>
    <row r="34" s="5" customFormat="1" ht="150" customHeight="1" spans="1:27">
      <c r="A34" s="27">
        <v>7</v>
      </c>
      <c r="B34" s="27" t="s">
        <v>20</v>
      </c>
      <c r="C34" s="27" t="s">
        <v>133</v>
      </c>
      <c r="D34" s="27" t="s">
        <v>134</v>
      </c>
      <c r="E34" s="28" t="s">
        <v>135</v>
      </c>
      <c r="F34" s="27" t="s">
        <v>33</v>
      </c>
      <c r="G34" s="27" t="s">
        <v>136</v>
      </c>
      <c r="H34" s="29">
        <f t="shared" si="5"/>
        <v>80</v>
      </c>
      <c r="I34" s="39">
        <v>80</v>
      </c>
      <c r="J34" s="39"/>
      <c r="K34" s="39"/>
      <c r="L34" s="39">
        <v>8</v>
      </c>
      <c r="M34" s="27"/>
      <c r="N34" s="28" t="s">
        <v>137</v>
      </c>
      <c r="O34" s="27" t="s">
        <v>29</v>
      </c>
      <c r="P34" s="27"/>
      <c r="X34" s="47"/>
      <c r="Y34" s="47"/>
      <c r="Z34" s="47"/>
      <c r="AA34" s="50"/>
    </row>
    <row r="35" s="5" customFormat="1" ht="127" customHeight="1" spans="1:27">
      <c r="A35" s="27">
        <v>8</v>
      </c>
      <c r="B35" s="27" t="s">
        <v>20</v>
      </c>
      <c r="C35" s="27" t="s">
        <v>138</v>
      </c>
      <c r="D35" s="27" t="s">
        <v>139</v>
      </c>
      <c r="E35" s="28" t="s">
        <v>140</v>
      </c>
      <c r="F35" s="27" t="s">
        <v>33</v>
      </c>
      <c r="G35" s="27" t="s">
        <v>26</v>
      </c>
      <c r="H35" s="29">
        <f t="shared" si="5"/>
        <v>50</v>
      </c>
      <c r="I35" s="39">
        <v>50</v>
      </c>
      <c r="J35" s="39"/>
      <c r="K35" s="39"/>
      <c r="L35" s="39">
        <v>15</v>
      </c>
      <c r="M35" s="27"/>
      <c r="N35" s="28" t="s">
        <v>141</v>
      </c>
      <c r="O35" s="27" t="s">
        <v>29</v>
      </c>
      <c r="P35" s="27"/>
      <c r="X35" s="47"/>
      <c r="Y35" s="47"/>
      <c r="Z35" s="47"/>
      <c r="AA35" s="50"/>
    </row>
    <row r="36" s="5" customFormat="1" ht="181" customHeight="1" spans="1:27">
      <c r="A36" s="27">
        <v>9</v>
      </c>
      <c r="B36" s="27" t="s">
        <v>20</v>
      </c>
      <c r="C36" s="27" t="s">
        <v>142</v>
      </c>
      <c r="D36" s="27" t="s">
        <v>143</v>
      </c>
      <c r="E36" s="28" t="s">
        <v>144</v>
      </c>
      <c r="F36" s="27" t="s">
        <v>33</v>
      </c>
      <c r="G36" s="27" t="s">
        <v>145</v>
      </c>
      <c r="H36" s="29">
        <f t="shared" si="5"/>
        <v>270</v>
      </c>
      <c r="I36" s="39">
        <v>270</v>
      </c>
      <c r="J36" s="39"/>
      <c r="K36" s="39"/>
      <c r="L36" s="39">
        <v>27</v>
      </c>
      <c r="M36" s="27"/>
      <c r="N36" s="28" t="s">
        <v>146</v>
      </c>
      <c r="O36" s="27" t="s">
        <v>29</v>
      </c>
      <c r="P36" s="27"/>
      <c r="X36" s="47"/>
      <c r="Y36" s="47"/>
      <c r="Z36" s="47"/>
      <c r="AA36" s="50"/>
    </row>
    <row r="37" s="5" customFormat="1" ht="156" customHeight="1" spans="1:27">
      <c r="A37" s="27">
        <v>10</v>
      </c>
      <c r="B37" s="27" t="s">
        <v>20</v>
      </c>
      <c r="C37" s="27" t="s">
        <v>147</v>
      </c>
      <c r="D37" s="27" t="s">
        <v>148</v>
      </c>
      <c r="E37" s="28" t="s">
        <v>149</v>
      </c>
      <c r="F37" s="27" t="s">
        <v>33</v>
      </c>
      <c r="G37" s="27" t="s">
        <v>26</v>
      </c>
      <c r="H37" s="29">
        <f t="shared" si="5"/>
        <v>300</v>
      </c>
      <c r="I37" s="39">
        <v>300</v>
      </c>
      <c r="J37" s="39"/>
      <c r="K37" s="39"/>
      <c r="L37" s="39">
        <v>90</v>
      </c>
      <c r="M37" s="27"/>
      <c r="N37" s="28" t="s">
        <v>150</v>
      </c>
      <c r="O37" s="27" t="s">
        <v>29</v>
      </c>
      <c r="P37" s="27"/>
      <c r="X37" s="47"/>
      <c r="Y37" s="47"/>
      <c r="Z37" s="47"/>
      <c r="AA37" s="50"/>
    </row>
    <row r="38" s="5" customFormat="1" ht="117" customHeight="1" spans="1:27">
      <c r="A38" s="27">
        <v>11</v>
      </c>
      <c r="B38" s="27" t="s">
        <v>20</v>
      </c>
      <c r="C38" s="27" t="s">
        <v>151</v>
      </c>
      <c r="D38" s="27" t="s">
        <v>152</v>
      </c>
      <c r="E38" s="28" t="s">
        <v>153</v>
      </c>
      <c r="F38" s="27" t="s">
        <v>33</v>
      </c>
      <c r="G38" s="27" t="s">
        <v>154</v>
      </c>
      <c r="H38" s="29">
        <f t="shared" si="5"/>
        <v>160</v>
      </c>
      <c r="I38" s="39">
        <v>160</v>
      </c>
      <c r="J38" s="39"/>
      <c r="K38" s="39"/>
      <c r="L38" s="39">
        <v>4.8</v>
      </c>
      <c r="M38" s="27"/>
      <c r="N38" s="28" t="s">
        <v>155</v>
      </c>
      <c r="O38" s="27" t="s">
        <v>29</v>
      </c>
      <c r="P38" s="27"/>
      <c r="X38" s="47"/>
      <c r="Y38" s="47"/>
      <c r="Z38" s="47"/>
      <c r="AA38" s="50"/>
    </row>
    <row r="39" s="5" customFormat="1" ht="215" customHeight="1" spans="1:27">
      <c r="A39" s="27">
        <v>12</v>
      </c>
      <c r="B39" s="27" t="s">
        <v>20</v>
      </c>
      <c r="C39" s="27" t="s">
        <v>156</v>
      </c>
      <c r="D39" s="27" t="s">
        <v>157</v>
      </c>
      <c r="E39" s="28" t="s">
        <v>158</v>
      </c>
      <c r="F39" s="27" t="s">
        <v>33</v>
      </c>
      <c r="G39" s="27" t="s">
        <v>26</v>
      </c>
      <c r="H39" s="29">
        <f t="shared" si="5"/>
        <v>300</v>
      </c>
      <c r="I39" s="39">
        <v>300</v>
      </c>
      <c r="J39" s="39"/>
      <c r="K39" s="39"/>
      <c r="L39" s="39">
        <v>90</v>
      </c>
      <c r="M39" s="27"/>
      <c r="N39" s="28" t="s">
        <v>159</v>
      </c>
      <c r="O39" s="27" t="s">
        <v>29</v>
      </c>
      <c r="P39" s="27"/>
      <c r="X39" s="47"/>
      <c r="Y39" s="47"/>
      <c r="Z39" s="47"/>
      <c r="AA39" s="50"/>
    </row>
    <row r="40" s="5" customFormat="1" ht="260" customHeight="1" spans="1:27">
      <c r="A40" s="27">
        <v>13</v>
      </c>
      <c r="B40" s="27" t="s">
        <v>20</v>
      </c>
      <c r="C40" s="27" t="s">
        <v>160</v>
      </c>
      <c r="D40" s="27" t="s">
        <v>161</v>
      </c>
      <c r="E40" s="28" t="s">
        <v>162</v>
      </c>
      <c r="F40" s="27" t="s">
        <v>33</v>
      </c>
      <c r="G40" s="27" t="s">
        <v>163</v>
      </c>
      <c r="H40" s="29">
        <f t="shared" si="5"/>
        <v>37</v>
      </c>
      <c r="I40" s="39">
        <v>37</v>
      </c>
      <c r="J40" s="39"/>
      <c r="K40" s="39"/>
      <c r="L40" s="39">
        <v>11.5</v>
      </c>
      <c r="M40" s="27"/>
      <c r="N40" s="28" t="s">
        <v>164</v>
      </c>
      <c r="O40" s="27" t="s">
        <v>29</v>
      </c>
      <c r="P40" s="27"/>
      <c r="X40" s="47"/>
      <c r="Y40" s="47"/>
      <c r="Z40" s="47"/>
      <c r="AA40" s="50"/>
    </row>
    <row r="41" s="5" customFormat="1" ht="159" customHeight="1" spans="1:27">
      <c r="A41" s="27">
        <v>14</v>
      </c>
      <c r="B41" s="27" t="s">
        <v>20</v>
      </c>
      <c r="C41" s="27" t="s">
        <v>165</v>
      </c>
      <c r="D41" s="27" t="s">
        <v>166</v>
      </c>
      <c r="E41" s="28" t="s">
        <v>167</v>
      </c>
      <c r="F41" s="27" t="s">
        <v>33</v>
      </c>
      <c r="G41" s="27" t="s">
        <v>26</v>
      </c>
      <c r="H41" s="29">
        <f t="shared" si="5"/>
        <v>70</v>
      </c>
      <c r="I41" s="39">
        <v>70</v>
      </c>
      <c r="J41" s="39"/>
      <c r="K41" s="39"/>
      <c r="L41" s="39">
        <v>21</v>
      </c>
      <c r="M41" s="27"/>
      <c r="N41" s="28" t="s">
        <v>168</v>
      </c>
      <c r="O41" s="27" t="s">
        <v>29</v>
      </c>
      <c r="P41" s="27"/>
      <c r="X41" s="47"/>
      <c r="Y41" s="47"/>
      <c r="Z41" s="47"/>
      <c r="AA41" s="50"/>
    </row>
    <row r="42" s="5" customFormat="1" ht="131" customHeight="1" spans="1:27">
      <c r="A42" s="27">
        <v>15</v>
      </c>
      <c r="B42" s="27" t="s">
        <v>20</v>
      </c>
      <c r="C42" s="27" t="s">
        <v>169</v>
      </c>
      <c r="D42" s="27" t="s">
        <v>170</v>
      </c>
      <c r="E42" s="28" t="s">
        <v>171</v>
      </c>
      <c r="F42" s="27" t="s">
        <v>33</v>
      </c>
      <c r="G42" s="27" t="s">
        <v>136</v>
      </c>
      <c r="H42" s="29">
        <f t="shared" si="5"/>
        <v>160</v>
      </c>
      <c r="I42" s="39">
        <v>160</v>
      </c>
      <c r="J42" s="39"/>
      <c r="K42" s="39"/>
      <c r="L42" s="39">
        <v>48</v>
      </c>
      <c r="M42" s="27"/>
      <c r="N42" s="28" t="s">
        <v>172</v>
      </c>
      <c r="O42" s="27" t="s">
        <v>101</v>
      </c>
      <c r="P42" s="27"/>
      <c r="X42" s="47"/>
      <c r="Y42" s="47"/>
      <c r="Z42" s="47"/>
      <c r="AA42" s="50"/>
    </row>
    <row r="43" s="5" customFormat="1" ht="121" customHeight="1" spans="1:27">
      <c r="A43" s="27">
        <v>16</v>
      </c>
      <c r="B43" s="27" t="s">
        <v>20</v>
      </c>
      <c r="C43" s="27" t="s">
        <v>173</v>
      </c>
      <c r="D43" s="27" t="s">
        <v>157</v>
      </c>
      <c r="E43" s="28" t="s">
        <v>174</v>
      </c>
      <c r="F43" s="27" t="s">
        <v>33</v>
      </c>
      <c r="G43" s="27" t="s">
        <v>154</v>
      </c>
      <c r="H43" s="29">
        <f t="shared" si="5"/>
        <v>40</v>
      </c>
      <c r="I43" s="39">
        <v>40</v>
      </c>
      <c r="J43" s="39"/>
      <c r="K43" s="39"/>
      <c r="L43" s="39">
        <v>1.2</v>
      </c>
      <c r="M43" s="27"/>
      <c r="N43" s="28" t="s">
        <v>175</v>
      </c>
      <c r="O43" s="27" t="s">
        <v>29</v>
      </c>
      <c r="P43" s="27"/>
      <c r="X43" s="47"/>
      <c r="Y43" s="47"/>
      <c r="Z43" s="47"/>
      <c r="AA43" s="50"/>
    </row>
    <row r="44" s="4" customFormat="1" ht="36" customHeight="1" spans="1:27">
      <c r="A44" s="25" t="s">
        <v>176</v>
      </c>
      <c r="B44" s="25"/>
      <c r="C44" s="25"/>
      <c r="D44" s="25"/>
      <c r="E44" s="25">
        <v>3</v>
      </c>
      <c r="F44" s="25"/>
      <c r="G44" s="25"/>
      <c r="H44" s="26">
        <f t="shared" ref="H44:L44" si="6">SUM(H45:H47)</f>
        <v>7814.17</v>
      </c>
      <c r="I44" s="26">
        <f t="shared" si="6"/>
        <v>7614.17</v>
      </c>
      <c r="J44" s="26">
        <f t="shared" si="6"/>
        <v>0</v>
      </c>
      <c r="K44" s="26">
        <f t="shared" si="6"/>
        <v>200</v>
      </c>
      <c r="L44" s="26">
        <f t="shared" si="6"/>
        <v>781.417</v>
      </c>
      <c r="M44" s="25"/>
      <c r="N44" s="38"/>
      <c r="O44" s="25"/>
      <c r="P44" s="25"/>
      <c r="X44" s="46"/>
      <c r="Y44" s="46"/>
      <c r="Z44" s="46"/>
      <c r="AA44" s="49"/>
    </row>
    <row r="45" s="5" customFormat="1" ht="150" customHeight="1" spans="1:27">
      <c r="A45" s="27">
        <v>1</v>
      </c>
      <c r="B45" s="27" t="s">
        <v>20</v>
      </c>
      <c r="C45" s="27" t="s">
        <v>177</v>
      </c>
      <c r="D45" s="27" t="s">
        <v>178</v>
      </c>
      <c r="E45" s="28" t="s">
        <v>179</v>
      </c>
      <c r="F45" s="27" t="s">
        <v>33</v>
      </c>
      <c r="G45" s="27" t="s">
        <v>26</v>
      </c>
      <c r="H45" s="29">
        <f t="shared" ref="H45:H47" si="7">I45+J45+K45</f>
        <v>660</v>
      </c>
      <c r="I45" s="39">
        <v>620</v>
      </c>
      <c r="J45" s="39"/>
      <c r="K45" s="39">
        <v>40</v>
      </c>
      <c r="L45" s="39">
        <v>66</v>
      </c>
      <c r="M45" s="27"/>
      <c r="N45" s="28" t="s">
        <v>180</v>
      </c>
      <c r="O45" s="27" t="s">
        <v>29</v>
      </c>
      <c r="P45" s="27"/>
      <c r="X45" s="47"/>
      <c r="Y45" s="47"/>
      <c r="Z45" s="47"/>
      <c r="AA45" s="50"/>
    </row>
    <row r="46" s="5" customFormat="1" ht="228" customHeight="1" spans="1:27">
      <c r="A46" s="27">
        <v>2</v>
      </c>
      <c r="B46" s="27" t="s">
        <v>20</v>
      </c>
      <c r="C46" s="27" t="s">
        <v>181</v>
      </c>
      <c r="D46" s="27" t="s">
        <v>182</v>
      </c>
      <c r="E46" s="28" t="s">
        <v>183</v>
      </c>
      <c r="F46" s="27" t="s">
        <v>33</v>
      </c>
      <c r="G46" s="27" t="s">
        <v>26</v>
      </c>
      <c r="H46" s="29">
        <f t="shared" si="7"/>
        <v>3346.17</v>
      </c>
      <c r="I46" s="39">
        <v>3266.17</v>
      </c>
      <c r="J46" s="39"/>
      <c r="K46" s="39">
        <v>80</v>
      </c>
      <c r="L46" s="39">
        <v>334.617</v>
      </c>
      <c r="M46" s="27"/>
      <c r="N46" s="28" t="s">
        <v>184</v>
      </c>
      <c r="O46" s="27" t="s">
        <v>29</v>
      </c>
      <c r="P46" s="27"/>
      <c r="X46" s="47"/>
      <c r="Y46" s="47"/>
      <c r="Z46" s="47"/>
      <c r="AA46" s="50"/>
    </row>
    <row r="47" s="5" customFormat="1" ht="142" customHeight="1" spans="1:27">
      <c r="A47" s="27">
        <v>3</v>
      </c>
      <c r="B47" s="27" t="s">
        <v>20</v>
      </c>
      <c r="C47" s="27" t="s">
        <v>185</v>
      </c>
      <c r="D47" s="27" t="s">
        <v>186</v>
      </c>
      <c r="E47" s="28" t="s">
        <v>187</v>
      </c>
      <c r="F47" s="27" t="s">
        <v>33</v>
      </c>
      <c r="G47" s="27" t="s">
        <v>26</v>
      </c>
      <c r="H47" s="29">
        <f t="shared" si="7"/>
        <v>3808</v>
      </c>
      <c r="I47" s="39">
        <v>3728</v>
      </c>
      <c r="J47" s="39"/>
      <c r="K47" s="39">
        <v>80</v>
      </c>
      <c r="L47" s="39">
        <v>380.8</v>
      </c>
      <c r="M47" s="27"/>
      <c r="N47" s="28" t="s">
        <v>188</v>
      </c>
      <c r="O47" s="27" t="s">
        <v>29</v>
      </c>
      <c r="P47" s="27"/>
      <c r="X47" s="47"/>
      <c r="Y47" s="47"/>
      <c r="Z47" s="47"/>
      <c r="AA47" s="50"/>
    </row>
    <row r="48" s="4" customFormat="1" ht="36" customHeight="1" spans="1:27">
      <c r="A48" s="25" t="s">
        <v>189</v>
      </c>
      <c r="B48" s="25"/>
      <c r="C48" s="25"/>
      <c r="D48" s="25"/>
      <c r="E48" s="25">
        <v>5</v>
      </c>
      <c r="F48" s="25"/>
      <c r="G48" s="25"/>
      <c r="H48" s="26">
        <f t="shared" ref="H48:L48" si="8">SUM(H49:H53)</f>
        <v>1792.98</v>
      </c>
      <c r="I48" s="26">
        <f t="shared" si="8"/>
        <v>1792.98</v>
      </c>
      <c r="J48" s="26">
        <f t="shared" si="8"/>
        <v>0</v>
      </c>
      <c r="K48" s="26">
        <f t="shared" si="8"/>
        <v>0</v>
      </c>
      <c r="L48" s="26">
        <f t="shared" si="8"/>
        <v>50.4294</v>
      </c>
      <c r="M48" s="25"/>
      <c r="N48" s="38"/>
      <c r="O48" s="25"/>
      <c r="P48" s="25"/>
      <c r="X48" s="46"/>
      <c r="Y48" s="46"/>
      <c r="Z48" s="46"/>
      <c r="AA48" s="49"/>
    </row>
    <row r="49" s="5" customFormat="1" ht="251" customHeight="1" spans="1:27">
      <c r="A49" s="27">
        <v>1</v>
      </c>
      <c r="B49" s="27" t="s">
        <v>20</v>
      </c>
      <c r="C49" s="27" t="s">
        <v>190</v>
      </c>
      <c r="D49" s="27" t="s">
        <v>191</v>
      </c>
      <c r="E49" s="28" t="s">
        <v>192</v>
      </c>
      <c r="F49" s="27" t="s">
        <v>33</v>
      </c>
      <c r="G49" s="27" t="s">
        <v>26</v>
      </c>
      <c r="H49" s="29">
        <f t="shared" ref="H49:H53" si="9">I49+J49+K49</f>
        <v>72</v>
      </c>
      <c r="I49" s="39">
        <v>72</v>
      </c>
      <c r="J49" s="39"/>
      <c r="K49" s="39"/>
      <c r="L49" s="39"/>
      <c r="M49" s="27"/>
      <c r="N49" s="28" t="s">
        <v>193</v>
      </c>
      <c r="O49" s="27" t="s">
        <v>29</v>
      </c>
      <c r="P49" s="27"/>
      <c r="X49" s="47"/>
      <c r="Y49" s="47"/>
      <c r="Z49" s="47"/>
      <c r="AA49" s="50"/>
    </row>
    <row r="50" s="5" customFormat="1" ht="185" customHeight="1" spans="1:27">
      <c r="A50" s="27">
        <v>2</v>
      </c>
      <c r="B50" s="27" t="s">
        <v>20</v>
      </c>
      <c r="C50" s="27" t="s">
        <v>194</v>
      </c>
      <c r="D50" s="27" t="s">
        <v>195</v>
      </c>
      <c r="E50" s="28" t="s">
        <v>196</v>
      </c>
      <c r="F50" s="27" t="s">
        <v>33</v>
      </c>
      <c r="G50" s="27" t="s">
        <v>26</v>
      </c>
      <c r="H50" s="29">
        <f t="shared" si="9"/>
        <v>680.98</v>
      </c>
      <c r="I50" s="39">
        <v>680.98</v>
      </c>
      <c r="J50" s="39"/>
      <c r="K50" s="39"/>
      <c r="L50" s="39">
        <v>20.4294</v>
      </c>
      <c r="M50" s="27"/>
      <c r="N50" s="28" t="s">
        <v>197</v>
      </c>
      <c r="O50" s="27" t="s">
        <v>101</v>
      </c>
      <c r="P50" s="27"/>
      <c r="X50" s="47"/>
      <c r="Y50" s="47"/>
      <c r="Z50" s="47"/>
      <c r="AA50" s="50"/>
    </row>
    <row r="51" s="5" customFormat="1" ht="133" customHeight="1" spans="1:27">
      <c r="A51" s="27">
        <v>3</v>
      </c>
      <c r="B51" s="27" t="s">
        <v>20</v>
      </c>
      <c r="C51" s="27" t="s">
        <v>198</v>
      </c>
      <c r="D51" s="27" t="s">
        <v>65</v>
      </c>
      <c r="E51" s="28" t="s">
        <v>199</v>
      </c>
      <c r="F51" s="27" t="s">
        <v>33</v>
      </c>
      <c r="G51" s="27" t="s">
        <v>26</v>
      </c>
      <c r="H51" s="29">
        <f t="shared" si="9"/>
        <v>850</v>
      </c>
      <c r="I51" s="39">
        <v>850</v>
      </c>
      <c r="J51" s="39"/>
      <c r="K51" s="39"/>
      <c r="L51" s="39">
        <v>25.5</v>
      </c>
      <c r="M51" s="27"/>
      <c r="N51" s="28" t="s">
        <v>200</v>
      </c>
      <c r="O51" s="27" t="s">
        <v>29</v>
      </c>
      <c r="P51" s="27"/>
      <c r="X51" s="47"/>
      <c r="Y51" s="47"/>
      <c r="Z51" s="47"/>
      <c r="AA51" s="50"/>
    </row>
    <row r="52" s="5" customFormat="1" ht="118" customHeight="1" spans="1:27">
      <c r="A52" s="27">
        <v>4</v>
      </c>
      <c r="B52" s="27" t="s">
        <v>20</v>
      </c>
      <c r="C52" s="27" t="s">
        <v>201</v>
      </c>
      <c r="D52" s="27" t="s">
        <v>166</v>
      </c>
      <c r="E52" s="28" t="s">
        <v>202</v>
      </c>
      <c r="F52" s="27" t="s">
        <v>33</v>
      </c>
      <c r="G52" s="27" t="s">
        <v>26</v>
      </c>
      <c r="H52" s="29">
        <f t="shared" si="9"/>
        <v>150</v>
      </c>
      <c r="I52" s="39">
        <v>150</v>
      </c>
      <c r="J52" s="39"/>
      <c r="K52" s="39"/>
      <c r="L52" s="39">
        <v>4.5</v>
      </c>
      <c r="M52" s="27"/>
      <c r="N52" s="28" t="s">
        <v>203</v>
      </c>
      <c r="O52" s="27" t="s">
        <v>29</v>
      </c>
      <c r="P52" s="27"/>
      <c r="X52" s="47"/>
      <c r="Y52" s="47"/>
      <c r="Z52" s="47"/>
      <c r="AA52" s="50"/>
    </row>
    <row r="53" s="5" customFormat="1" ht="110" customHeight="1" spans="1:27">
      <c r="A53" s="27">
        <v>5</v>
      </c>
      <c r="B53" s="27" t="s">
        <v>20</v>
      </c>
      <c r="C53" s="27" t="s">
        <v>204</v>
      </c>
      <c r="D53" s="27" t="s">
        <v>205</v>
      </c>
      <c r="E53" s="28" t="s">
        <v>206</v>
      </c>
      <c r="F53" s="27" t="s">
        <v>33</v>
      </c>
      <c r="G53" s="27" t="s">
        <v>26</v>
      </c>
      <c r="H53" s="29">
        <f t="shared" si="9"/>
        <v>40</v>
      </c>
      <c r="I53" s="39">
        <v>40</v>
      </c>
      <c r="J53" s="39"/>
      <c r="K53" s="39"/>
      <c r="L53" s="39"/>
      <c r="M53" s="27"/>
      <c r="N53" s="28" t="s">
        <v>207</v>
      </c>
      <c r="O53" s="27" t="s">
        <v>29</v>
      </c>
      <c r="P53" s="27"/>
      <c r="X53" s="47"/>
      <c r="Y53" s="47"/>
      <c r="Z53" s="47"/>
      <c r="AA53" s="50"/>
    </row>
    <row r="54" s="4" customFormat="1" ht="36" customHeight="1" spans="1:27">
      <c r="A54" s="25" t="s">
        <v>208</v>
      </c>
      <c r="B54" s="25"/>
      <c r="C54" s="25"/>
      <c r="D54" s="25"/>
      <c r="E54" s="25">
        <v>1</v>
      </c>
      <c r="F54" s="25"/>
      <c r="G54" s="25"/>
      <c r="H54" s="26">
        <f t="shared" ref="H54:L54" si="10">SUM(H55)</f>
        <v>1000</v>
      </c>
      <c r="I54" s="26">
        <f t="shared" si="10"/>
        <v>1000</v>
      </c>
      <c r="J54" s="26">
        <f t="shared" si="10"/>
        <v>0</v>
      </c>
      <c r="K54" s="26">
        <f t="shared" si="10"/>
        <v>0</v>
      </c>
      <c r="L54" s="26">
        <f t="shared" si="10"/>
        <v>0</v>
      </c>
      <c r="M54" s="25"/>
      <c r="N54" s="38"/>
      <c r="O54" s="25"/>
      <c r="P54" s="25"/>
      <c r="X54" s="46"/>
      <c r="Y54" s="46"/>
      <c r="Z54" s="46"/>
      <c r="AA54" s="49"/>
    </row>
    <row r="55" s="5" customFormat="1" ht="85" customHeight="1" spans="1:27">
      <c r="A55" s="27">
        <v>1</v>
      </c>
      <c r="B55" s="27" t="s">
        <v>20</v>
      </c>
      <c r="C55" s="27" t="s">
        <v>209</v>
      </c>
      <c r="D55" s="27" t="s">
        <v>20</v>
      </c>
      <c r="E55" s="28" t="s">
        <v>210</v>
      </c>
      <c r="F55" s="27" t="s">
        <v>33</v>
      </c>
      <c r="G55" s="27" t="s">
        <v>26</v>
      </c>
      <c r="H55" s="29">
        <f>I55+J55+K55</f>
        <v>1000</v>
      </c>
      <c r="I55" s="39">
        <v>1000</v>
      </c>
      <c r="J55" s="39"/>
      <c r="K55" s="39"/>
      <c r="L55" s="39"/>
      <c r="M55" s="27"/>
      <c r="N55" s="28"/>
      <c r="O55" s="27"/>
      <c r="P55" s="27"/>
      <c r="X55" s="47"/>
      <c r="Y55" s="47"/>
      <c r="Z55" s="47"/>
      <c r="AA55" s="50"/>
    </row>
    <row r="56" s="4" customFormat="1" ht="36" customHeight="1" spans="1:27">
      <c r="A56" s="31" t="s">
        <v>211</v>
      </c>
      <c r="B56" s="31"/>
      <c r="C56" s="31"/>
      <c r="D56" s="31"/>
      <c r="E56" s="25">
        <v>1</v>
      </c>
      <c r="F56" s="25"/>
      <c r="G56" s="25"/>
      <c r="H56" s="26">
        <f t="shared" ref="H56:L56" si="11">SUM(H57)</f>
        <v>12.23</v>
      </c>
      <c r="I56" s="26">
        <f t="shared" si="11"/>
        <v>12.23</v>
      </c>
      <c r="J56" s="26">
        <f t="shared" si="11"/>
        <v>0</v>
      </c>
      <c r="K56" s="26">
        <f t="shared" si="11"/>
        <v>0</v>
      </c>
      <c r="L56" s="26">
        <f t="shared" si="11"/>
        <v>0</v>
      </c>
      <c r="M56" s="25"/>
      <c r="N56" s="38"/>
      <c r="O56" s="25"/>
      <c r="P56" s="25"/>
      <c r="X56" s="46"/>
      <c r="Y56" s="46"/>
      <c r="Z56" s="46"/>
      <c r="AA56" s="49"/>
    </row>
    <row r="57" s="5" customFormat="1" ht="99" customHeight="1" spans="1:27">
      <c r="A57" s="27">
        <v>1</v>
      </c>
      <c r="B57" s="27" t="s">
        <v>20</v>
      </c>
      <c r="C57" s="27" t="s">
        <v>212</v>
      </c>
      <c r="D57" s="27" t="s">
        <v>20</v>
      </c>
      <c r="E57" s="28" t="s">
        <v>213</v>
      </c>
      <c r="F57" s="27" t="s">
        <v>33</v>
      </c>
      <c r="G57" s="27" t="s">
        <v>26</v>
      </c>
      <c r="H57" s="29">
        <f>I57+J57+K57</f>
        <v>12.23</v>
      </c>
      <c r="I57" s="39">
        <v>12.23</v>
      </c>
      <c r="J57" s="39"/>
      <c r="K57" s="39"/>
      <c r="L57" s="39"/>
      <c r="M57" s="27"/>
      <c r="N57" s="28" t="s">
        <v>214</v>
      </c>
      <c r="O57" s="27"/>
      <c r="P57" s="27"/>
      <c r="X57" s="47"/>
      <c r="Y57" s="47"/>
      <c r="Z57" s="47"/>
      <c r="AA57" s="50"/>
    </row>
  </sheetData>
  <mergeCells count="31">
    <mergeCell ref="A1:P1"/>
    <mergeCell ref="A2:P2"/>
    <mergeCell ref="H3:K3"/>
    <mergeCell ref="A6:D6"/>
    <mergeCell ref="A7:D7"/>
    <mergeCell ref="A23:D23"/>
    <mergeCell ref="A24:D24"/>
    <mergeCell ref="A27:D27"/>
    <mergeCell ref="A44:D44"/>
    <mergeCell ref="A48:D48"/>
    <mergeCell ref="A54:D54"/>
    <mergeCell ref="A56:D56"/>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s>
  <printOptions horizontalCentered="1"/>
  <pageMargins left="0.156944444444444" right="0.118055555555556" top="0.708333333333333" bottom="0.409027777777778" header="0.275" footer="0.5"/>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昌都市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达达</cp:lastModifiedBy>
  <cp:revision>0</cp:revision>
  <dcterms:created xsi:type="dcterms:W3CDTF">2022-05-26T14:13:00Z</dcterms:created>
  <dcterms:modified xsi:type="dcterms:W3CDTF">2024-12-23T18:17:14Z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6AD3A7757A73810318A95F67DEF34D8F_43</vt:lpwstr>
  </property>
  <property fmtid="{D5CDD505-2E9C-101B-9397-08002B2CF9AE}" pid="3" name="KSOProductBuildVer">
    <vt:lpwstr>2052-12.1.0.19302</vt:lpwstr>
  </property>
  <property fmtid="{D5CDD505-2E9C-101B-9397-08002B2CF9AE}" pid="4" name="KSOReadingLayout">
    <vt:bool>true</vt:bool>
  </property>
</Properties>
</file>